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0116"/>
  <workbookPr showInkAnnotation="0" autoCompressPictures="0"/>
  <mc:AlternateContent xmlns:mc="http://schemas.openxmlformats.org/markup-compatibility/2006">
    <mc:Choice Requires="x15">
      <x15ac:absPath xmlns:x15ac="http://schemas.microsoft.com/office/spreadsheetml/2010/11/ac" url="/Users/Peter/Disk Google/Firemné/Projekty/Projekt hviezdičky hotely/hotel standard/final/"/>
    </mc:Choice>
  </mc:AlternateContent>
  <bookViews>
    <workbookView xWindow="820" yWindow="460" windowWidth="36240" windowHeight="19840" tabRatio="500"/>
  </bookViews>
  <sheets>
    <sheet name="Formálne údaje" sheetId="1" r:id="rId1"/>
    <sheet name="Fakultatívne požiadavky" sheetId="6" r:id="rId2"/>
    <sheet name="Hotel" sheetId="3" r:id="rId3"/>
    <sheet name="Pension" sheetId="7" r:id="rId4"/>
    <sheet name="classification" sheetId="5" state="hidden" r:id="rId5"/>
  </sheets>
  <definedNames>
    <definedName name="_Toc453927365" localSheetId="2">Hotel!$C$28</definedName>
    <definedName name="_Toc453927372" localSheetId="2">Hotel!$C$38</definedName>
    <definedName name="_Toc453927379" localSheetId="2">Hotel!$C$47</definedName>
    <definedName name="_Toc453927398" localSheetId="2">Hotel!$C$65</definedName>
    <definedName name="_Toc453927406" localSheetId="2">Hotel!$C$71</definedName>
    <definedName name="_Toc453927422" localSheetId="2">Hotel!$C$90</definedName>
    <definedName name="_Toc453927430" localSheetId="2">Hotel!$C$98</definedName>
    <definedName name="_Toc453927459" localSheetId="2">Hotel!$C$133</definedName>
    <definedName name="_Toc453927460" localSheetId="2">Hotel!$C$135</definedName>
    <definedName name="klasifikaciazariadenia">classification!$AC$2:$AC$14</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95" i="7" l="1"/>
  <c r="D117" i="7" s="1"/>
  <c r="D94" i="7"/>
  <c r="D116" i="7" s="1"/>
  <c r="D159" i="3"/>
  <c r="D44" i="7"/>
  <c r="D45" i="7"/>
  <c r="D35" i="7"/>
  <c r="D36" i="7"/>
  <c r="D37" i="7"/>
  <c r="D38" i="7"/>
  <c r="D39" i="7"/>
  <c r="D56" i="7" s="1"/>
  <c r="E62" i="7" s="1"/>
  <c r="D40" i="7"/>
  <c r="D57" i="7" s="1"/>
  <c r="E61" i="7" s="1"/>
  <c r="D209" i="3"/>
  <c r="D231" i="3" s="1"/>
  <c r="D208" i="3"/>
  <c r="D230" i="3" s="1"/>
  <c r="D199" i="3"/>
  <c r="D218" i="3" s="1"/>
  <c r="F168" i="6"/>
  <c r="D168" i="6"/>
  <c r="F139" i="6"/>
  <c r="D139" i="6"/>
  <c r="F71" i="6"/>
  <c r="D71" i="6"/>
  <c r="F49" i="6"/>
  <c r="D49" i="6"/>
  <c r="F35" i="6"/>
  <c r="D35" i="6"/>
  <c r="F13" i="6"/>
  <c r="F14" i="6"/>
  <c r="F15" i="6"/>
  <c r="F16" i="6"/>
  <c r="F17" i="6"/>
  <c r="D13" i="6"/>
  <c r="D14" i="6"/>
  <c r="F18" i="6"/>
  <c r="F19" i="6"/>
  <c r="F20" i="6"/>
  <c r="F21" i="6"/>
  <c r="F22" i="6"/>
  <c r="F23" i="6"/>
  <c r="F24" i="6"/>
  <c r="F25" i="6"/>
  <c r="F26" i="6"/>
  <c r="F27" i="6"/>
  <c r="F28" i="6"/>
  <c r="F29" i="6"/>
  <c r="F30" i="6"/>
  <c r="F31" i="6"/>
  <c r="F32" i="6"/>
  <c r="F33" i="6"/>
  <c r="F143" i="6"/>
  <c r="F144" i="6"/>
  <c r="F145" i="6"/>
  <c r="F146" i="6"/>
  <c r="F147" i="6"/>
  <c r="F148" i="6"/>
  <c r="F149" i="6"/>
  <c r="F150" i="6"/>
  <c r="F151" i="6"/>
  <c r="F152" i="6"/>
  <c r="F153" i="6"/>
  <c r="F154" i="6"/>
  <c r="F155" i="6"/>
  <c r="F156" i="6"/>
  <c r="F157" i="6"/>
  <c r="F158" i="6"/>
  <c r="F159" i="6"/>
  <c r="F160" i="6"/>
  <c r="F161" i="6"/>
  <c r="F162" i="6"/>
  <c r="F163" i="6"/>
  <c r="F164" i="6"/>
  <c r="F165" i="6"/>
  <c r="F166" i="6"/>
  <c r="F116" i="6"/>
  <c r="F117" i="6"/>
  <c r="F118" i="6"/>
  <c r="F119" i="6"/>
  <c r="F120" i="6"/>
  <c r="F121" i="6"/>
  <c r="F122" i="6"/>
  <c r="F123" i="6"/>
  <c r="F124" i="6"/>
  <c r="F125" i="6"/>
  <c r="F126" i="6"/>
  <c r="F127" i="6"/>
  <c r="F128" i="6"/>
  <c r="F129" i="6"/>
  <c r="F130" i="6"/>
  <c r="F131" i="6"/>
  <c r="F132" i="6"/>
  <c r="F133" i="6"/>
  <c r="F134" i="6"/>
  <c r="F135" i="6"/>
  <c r="F136" i="6"/>
  <c r="F13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74" i="6"/>
  <c r="F75" i="6"/>
  <c r="F76" i="6"/>
  <c r="F77" i="6"/>
  <c r="F78" i="6"/>
  <c r="F79" i="6"/>
  <c r="F80" i="6"/>
  <c r="F81" i="6"/>
  <c r="F82" i="6"/>
  <c r="F83" i="6"/>
  <c r="F84" i="6"/>
  <c r="F85" i="6"/>
  <c r="F65" i="6"/>
  <c r="F66" i="6"/>
  <c r="F67" i="6"/>
  <c r="F68" i="6"/>
  <c r="F69" i="6"/>
  <c r="F52" i="6"/>
  <c r="F53" i="6"/>
  <c r="F54" i="6"/>
  <c r="F55" i="6"/>
  <c r="F56" i="6"/>
  <c r="F57" i="6"/>
  <c r="F58" i="6"/>
  <c r="F59" i="6"/>
  <c r="F60" i="6"/>
  <c r="F61" i="6"/>
  <c r="F62" i="6"/>
  <c r="F38" i="6"/>
  <c r="F39" i="6"/>
  <c r="F40" i="6"/>
  <c r="F41" i="6"/>
  <c r="F42" i="6"/>
  <c r="F43" i="6"/>
  <c r="F44" i="6"/>
  <c r="F45" i="6"/>
  <c r="F46" i="6"/>
  <c r="F47" i="6"/>
  <c r="A5" i="6"/>
  <c r="D15" i="6"/>
  <c r="D16" i="6"/>
  <c r="D17" i="6"/>
  <c r="D18" i="6"/>
  <c r="D19" i="6"/>
  <c r="D20" i="6"/>
  <c r="D21" i="6"/>
  <c r="D22" i="6"/>
  <c r="D23" i="6"/>
  <c r="D24" i="6"/>
  <c r="D25" i="6"/>
  <c r="D26" i="6"/>
  <c r="D27" i="6"/>
  <c r="D28" i="6"/>
  <c r="D29" i="6"/>
  <c r="D30" i="6"/>
  <c r="D31" i="6"/>
  <c r="D32" i="6"/>
  <c r="D33" i="6"/>
  <c r="D166" i="6"/>
  <c r="D143" i="6"/>
  <c r="D144" i="6"/>
  <c r="D145" i="6"/>
  <c r="D146" i="6"/>
  <c r="D147" i="6"/>
  <c r="D148" i="6"/>
  <c r="D149" i="6"/>
  <c r="D150" i="6"/>
  <c r="D151" i="6"/>
  <c r="D152" i="6"/>
  <c r="D153" i="6"/>
  <c r="D154" i="6"/>
  <c r="D155" i="6"/>
  <c r="D156" i="6"/>
  <c r="D157" i="6"/>
  <c r="D158" i="6"/>
  <c r="D159" i="6"/>
  <c r="D160" i="6"/>
  <c r="D161" i="6"/>
  <c r="D162" i="6"/>
  <c r="D164" i="6"/>
  <c r="D165" i="6"/>
  <c r="D116" i="6"/>
  <c r="D117" i="6"/>
  <c r="D118" i="6"/>
  <c r="D119" i="6"/>
  <c r="D120" i="6"/>
  <c r="D121" i="6"/>
  <c r="D122" i="6"/>
  <c r="D123" i="6"/>
  <c r="D124" i="6"/>
  <c r="D125" i="6"/>
  <c r="D126" i="6"/>
  <c r="D127" i="6"/>
  <c r="D128" i="6"/>
  <c r="D129" i="6"/>
  <c r="D130" i="6"/>
  <c r="D131" i="6"/>
  <c r="D132" i="6"/>
  <c r="D133" i="6"/>
  <c r="D134" i="6"/>
  <c r="D135" i="6"/>
  <c r="D136" i="6"/>
  <c r="D13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74" i="6"/>
  <c r="D75" i="6"/>
  <c r="D76" i="6"/>
  <c r="D77" i="6"/>
  <c r="D78" i="6"/>
  <c r="D79" i="6"/>
  <c r="D80" i="6"/>
  <c r="D81" i="6"/>
  <c r="D82" i="6"/>
  <c r="D83" i="6"/>
  <c r="D84" i="6"/>
  <c r="D85" i="6"/>
  <c r="D65" i="6"/>
  <c r="D66" i="6"/>
  <c r="D67" i="6"/>
  <c r="D68" i="6"/>
  <c r="D69" i="6"/>
  <c r="D52" i="6"/>
  <c r="D53" i="6"/>
  <c r="D54" i="6"/>
  <c r="D55" i="6"/>
  <c r="D56" i="6"/>
  <c r="D57" i="6"/>
  <c r="D58" i="6"/>
  <c r="D59" i="6"/>
  <c r="D60" i="6"/>
  <c r="D61" i="6"/>
  <c r="D62" i="6"/>
  <c r="D38" i="6"/>
  <c r="D39" i="6"/>
  <c r="D40" i="6"/>
  <c r="D41" i="6"/>
  <c r="D42" i="6"/>
  <c r="D43" i="6"/>
  <c r="D44" i="6"/>
  <c r="D45" i="6"/>
  <c r="D46" i="6"/>
  <c r="D47" i="6"/>
  <c r="I26" i="6"/>
  <c r="F141" i="6"/>
  <c r="F11" i="6" s="1"/>
  <c r="D141" i="6"/>
  <c r="D90" i="7"/>
  <c r="D107" i="7" s="1"/>
  <c r="F121" i="7" s="1"/>
  <c r="D41" i="7"/>
  <c r="D150" i="3"/>
  <c r="D151" i="3"/>
  <c r="D152" i="3"/>
  <c r="D153" i="3"/>
  <c r="D154" i="3"/>
  <c r="D171" i="3" s="1"/>
  <c r="E177" i="3" s="1"/>
  <c r="D155" i="3"/>
  <c r="D172" i="3" s="1"/>
  <c r="E176" i="3" s="1"/>
  <c r="D156" i="3"/>
  <c r="E161" i="3" s="1"/>
  <c r="D160" i="3"/>
  <c r="D200" i="3"/>
  <c r="D201" i="3"/>
  <c r="D202" i="3"/>
  <c r="D203" i="3"/>
  <c r="D220" i="3" s="1"/>
  <c r="D204" i="3"/>
  <c r="D221" i="3" s="1"/>
  <c r="D205" i="3"/>
  <c r="E210" i="3" s="1"/>
  <c r="E211" i="3" s="1"/>
  <c r="D85" i="7"/>
  <c r="D104" i="7" s="1"/>
  <c r="F118" i="7" s="1"/>
  <c r="D86" i="7"/>
  <c r="D87" i="7"/>
  <c r="D88" i="7"/>
  <c r="D89" i="7"/>
  <c r="D106" i="7" s="1"/>
  <c r="F120" i="7" s="1"/>
  <c r="D91" i="7"/>
  <c r="E96" i="7" s="1"/>
  <c r="E97" i="7" s="1"/>
  <c r="D105" i="7" l="1"/>
  <c r="F119" i="7" s="1"/>
  <c r="D96" i="7"/>
  <c r="D219" i="3"/>
  <c r="D210" i="3"/>
  <c r="E225" i="3"/>
  <c r="E46" i="7"/>
  <c r="E47" i="7" s="1"/>
  <c r="E162" i="3"/>
  <c r="D161" i="3"/>
  <c r="D162" i="3" s="1"/>
  <c r="D163" i="3" s="1"/>
  <c r="D54" i="7"/>
  <c r="D55" i="7"/>
  <c r="D170" i="3"/>
  <c r="F233" i="3"/>
  <c r="F235" i="3"/>
  <c r="D169" i="3"/>
  <c r="F4" i="6"/>
  <c r="D11" i="6"/>
  <c r="F3" i="6" s="1"/>
  <c r="E112" i="7"/>
  <c r="E111" i="7"/>
  <c r="F234" i="3"/>
  <c r="E226" i="3"/>
  <c r="D46" i="7"/>
  <c r="D47" i="7" s="1"/>
  <c r="F232" i="3"/>
  <c r="D97" i="7" l="1"/>
  <c r="D118" i="7"/>
  <c r="D211" i="3"/>
  <c r="D232" i="3"/>
  <c r="D213" i="3"/>
  <c r="D234" i="3" s="1"/>
  <c r="D48" i="7"/>
  <c r="D49" i="7"/>
  <c r="D164" i="3"/>
  <c r="D165" i="3"/>
  <c r="D167" i="3" s="1"/>
  <c r="D119" i="7" l="1"/>
  <c r="D99" i="7"/>
  <c r="D120" i="7" s="1"/>
  <c r="D98" i="7"/>
  <c r="D212" i="3"/>
  <c r="D214" i="3" s="1"/>
  <c r="D216" i="3" s="1"/>
  <c r="D235" i="3" s="1"/>
  <c r="D233" i="3"/>
  <c r="D50" i="7"/>
  <c r="D52" i="7"/>
  <c r="D168" i="3"/>
  <c r="E178" i="3" s="1"/>
  <c r="E179" i="3" s="1"/>
  <c r="D217" i="3" l="1"/>
  <c r="E227" i="3" s="1"/>
  <c r="F230" i="3"/>
  <c r="D100" i="7"/>
  <c r="D102" i="7"/>
  <c r="D53" i="7"/>
  <c r="E63" i="7" s="1"/>
  <c r="E64" i="7" s="1"/>
  <c r="F231" i="3"/>
  <c r="E228" i="3"/>
  <c r="D103" i="7" l="1"/>
  <c r="F116" i="7"/>
  <c r="D121" i="7"/>
  <c r="F117" i="7" l="1"/>
  <c r="E113" i="7"/>
  <c r="E114" i="7" s="1"/>
</calcChain>
</file>

<file path=xl/comments1.xml><?xml version="1.0" encoding="utf-8"?>
<comments xmlns="http://schemas.openxmlformats.org/spreadsheetml/2006/main">
  <authors>
    <author>Microsoft Office User</author>
  </authors>
  <commentList>
    <comment ref="B10" authorId="0" shapeId="0">
      <text>
        <r>
          <rPr>
            <b/>
            <sz val="10"/>
            <color rgb="FF000000"/>
            <rFont val="Calibri"/>
            <family val="2"/>
          </rPr>
          <t xml:space="preserve">Vybrať udalosť zo zoznamu
</t>
        </r>
      </text>
    </comment>
  </commentList>
</comments>
</file>

<file path=xl/sharedStrings.xml><?xml version="1.0" encoding="utf-8"?>
<sst xmlns="http://schemas.openxmlformats.org/spreadsheetml/2006/main" count="1627" uniqueCount="812">
  <si>
    <t>A</t>
  </si>
  <si>
    <t>B</t>
  </si>
  <si>
    <t>C</t>
  </si>
  <si>
    <t>D</t>
  </si>
  <si>
    <t>E</t>
  </si>
  <si>
    <t>FX</t>
  </si>
  <si>
    <t>Percentage of fulfilling requirements:</t>
  </si>
  <si>
    <t>Maximal no. of points:</t>
  </si>
  <si>
    <t>Achieved no. of points:</t>
  </si>
  <si>
    <t>No. of small discrepancies (B,C,D):</t>
  </si>
  <si>
    <t>No. of major discrepancies (E):</t>
  </si>
  <si>
    <t>No. of critical discrepancies (FX):</t>
  </si>
  <si>
    <t>No. of requirements marked (A):</t>
  </si>
  <si>
    <t>No. of requirements:</t>
  </si>
  <si>
    <t>No. of N/A requirements:</t>
  </si>
  <si>
    <t>Sum of audited requirements:</t>
  </si>
  <si>
    <t>No. of points before subtracting FX:</t>
  </si>
  <si>
    <t>No. of subtracted points</t>
  </si>
  <si>
    <t>*****</t>
  </si>
  <si>
    <t>****</t>
  </si>
  <si>
    <t>***</t>
  </si>
  <si>
    <t>**</t>
  </si>
  <si>
    <t>*</t>
  </si>
  <si>
    <t>Predsieň</t>
  </si>
  <si>
    <t>všetky izby a apartmány majú vlastné hygienické zariadenie (samostatná kúpeľňa a samostatné WC alebo kúpeľňa s WC).</t>
  </si>
  <si>
    <t>Vybavenosť hygienických zariadení</t>
  </si>
  <si>
    <t>- salóny.</t>
  </si>
  <si>
    <t>-</t>
  </si>
  <si>
    <t xml:space="preserve">- hotelová hala,
- recepcia s nepretržitou službou,
- informácie.
</t>
  </si>
  <si>
    <t xml:space="preserve">- recepcia s dennou prevádzkou minimálne 16 hodín, zodpovedná osoba dosiahnuteľná nonstop,
- informácie.
</t>
  </si>
  <si>
    <t xml:space="preserve">- 1 reštaurácia,
- 1 odbytové stredisko s dennou prevádzkou.
</t>
  </si>
  <si>
    <t xml:space="preserve">- 1 až 2 stále lôžka,
- písací stôl,
- stolová lampa,
- trezor,
- telefón umožňujúci priame spojenie z izby do medzimestskej a medzinárodnej siete,
- klimatizácia,
- minibar,
- skriňa na šaty,
- v skrini 8 ks vešiakov,
- odkladací priestor na kufor.
</t>
  </si>
  <si>
    <t xml:space="preserve">- 1 až 2 stále lôžka,
- písací stôl,
- stolová lampa,
- trezor,
- telefón umožňujúci priame spojenie z izby do medzimestskej a medzinárodnej siete,
- minibar,
- skriňa na šaty,
- v skrini 6 ks vešiakov,
- odkladací priestor na kufor.
</t>
  </si>
  <si>
    <t xml:space="preserve">- 1 až 2 stále lôžka,
- písací stôl alebo písacia doska,
- stolová lampa,
- centrálny trezor v recepcii,
- telefón so spojením mimo ubytovacieho zariadenia cez centrálu,
- skriňa na šaty,
- v skrini 5 ks vešiakov,
- odkladací priestor na kufor.
</t>
  </si>
  <si>
    <t xml:space="preserve">- 1 až 2 stále lôžka,
- stolík alebo písacia doska,
- zrkadlo, ak nie je predsieň,
- centrálny trezor v recepcii,
- telefón so spojením mimo ubytovacieho zariadenia cez centrálu,
- skriňa na šaty,
- v skrini 4 ks vešiakov,
- odkladací priestor na kufor.
</t>
  </si>
  <si>
    <t xml:space="preserve">- 1 až 2 stále lôžka,
- stolík alebo písacia doska,
- zrkadlo,
- hosťom prístupný telefón v objekte,
- skriňa na šaty,
- v skrini 4 ks vešiakov,
- kôš na odpadky.
</t>
  </si>
  <si>
    <t xml:space="preserve">na každé lôžko:
- nočný stolík s nočnou lampou,
- pohár na vodu,
- čalúnená stolička alebo čalúnené kreslo,
- poduška a obliečka,
- prikrývka a obliečka,
- plachta.
</t>
  </si>
  <si>
    <t xml:space="preserve">na každé lôžko:
- nočný stolík alebo polička s nočnou lampou,
- pohár na vodu,
- čalúnená stolička alebo čalúnené kreslo,
- poduška a obliečka,
- prikrývka a obliečka,
- plachta.
</t>
  </si>
  <si>
    <t xml:space="preserve">na každé lôžko:
- nočný stolík alebo polička s nočnou lampou,
- pohár na vodu,
- stolička,
- poduška a obliečka,
- prikrývka a obliečka,
- plachta.
</t>
  </si>
  <si>
    <t xml:space="preserve">minimálne 50 % izieb má vlastné hygienické zariadenie (kúpeľňa s WC alebo hygienická bunka):
- v každej izbe bez vlastného hygienického zariadenia umývadlo s tečúcou teplou a studenou vodou
- hygienické zariadenia na každom podlaží ako v triede *.
</t>
  </si>
  <si>
    <t xml:space="preserve">hygienické zariadenie na každom ubytovacom podlaží spoločné
- v každej izbe umývadlo s tečúcou teplou a studenou vodou,
- na každom podlaží,
• na 10 lôžok bez vlastného hygienického zariadenia:
1 kúpeľňa,
• na 10 izieb bez vlastného WC:
1 samostatné WC s umývadlom pre ženy, 1 samostatné WC s umývadlom pre mužov.
</t>
  </si>
  <si>
    <t>ak nie je predsieň:
zvuková izolácia
vstupných dverí,
- v prípade predsiene vešiaková stena,
- zrkadlo,
- kôš na odpadky, buď v izbe, alebo v predsieni.</t>
  </si>
  <si>
    <t>áno
- vešiaková stena,
- zrkadlo,
- kôš na odpadky, buď v izbe, alebo v predsieni,
- prostriedok na čistenie obuvi.</t>
  </si>
  <si>
    <t xml:space="preserve">- zrkadlo nad umývadlom,
- osvetlenie nad umývadlom,
- elektrický sušič vlasov - vatové tampóny,
- vrecko na bielizeň,
- vrecko na hygienické vložky,
- hygienické papierové
vreckovky skladané v škatuli - uzatvárateľná nádoba na odpadky,
- predložka pred vaňu alebo sprchu,
- WC papier,
- kefa na čistenie záchodovej misy.
</t>
  </si>
  <si>
    <t xml:space="preserve">- zrkadlo nad umývadlom,
- osvetlenie nad umývadlom,
- elektrický sušič vlasov vo wellness hoteli,
- vatové tampóny - vrecko na hygienické vložky,
- uzatvárateľná nádoba na odpadky,
- predložka pred vaňu alebo sprchu,
- WC papier,
- kefa na čistenie záchodovej misy.
</t>
  </si>
  <si>
    <t xml:space="preserve">- zrkadlo nad umývadlom,
- osvetlenie nad umývadlom,
- vrecko na hygienické vložky,
- uzatvárateľná nádoba na odpadky,
- WC papier,
- kefa na čistenie záchodovej misy.
</t>
  </si>
  <si>
    <t xml:space="preserve">- zrkadlo nad umývadlom,
- osvetlenie nad umývadlom, 
- vrecko na hygienické vložky,
- uzatvárateľná nádoba na odpadky,
- WC papier,
- kefa na čistenie záchodovej misy.
</t>
  </si>
  <si>
    <t xml:space="preserve">- zrkadlo nad umývadlom,
- osvetlenie nad umývadlom,
- elektrický sušič vlasov - vatové tampóny,
- vrecko na bielizeň,
- vrecko na hygienické vložky,
- hygienické papierové
vreckovky skladané v škatuli,
- uzatvárateľná nádoba na odpadky,
- predložka pred vaňu alebo sprchu,
- WC papier,
- kefa na čistenie záchodovej misy.
</t>
  </si>
  <si>
    <t xml:space="preserve">na každé lôžko:
- 2 uteráky,
- 1 osuška,
- kúpacia čiapka,
- froté plášť,
- jednorazové papuče.
</t>
  </si>
  <si>
    <t xml:space="preserve">na každé lôžko:
- 2 uteráky,
- 1 osuška,
- kúpacia čiapka vo wellness hoteli,
- froté plášť vo wellness hoteli.
</t>
  </si>
  <si>
    <t xml:space="preserve">na každé lôžko:
- 2 uteráky.
</t>
  </si>
  <si>
    <t xml:space="preserve">- pohár na čistenie zubov v hygienickom balení,
- toaletné mydlo alebo telový šampón,
- vlasový šampón
(Telový šampón a vlasový šampón môžu byť i v obaloch s väčším obsahom, ktoré sú inštalované priamo v kúpeľni, a to pri vani alebo v sprche a aj pri umývadle.).
</t>
  </si>
  <si>
    <t xml:space="preserve">- pohár na čistenie zubov,
- toaletné mydlo alebo telový šampón,
- vlasový šampón
(Telový šampón a vlasový šampón môžu byť i v obaloch s väčším obsahom, ktoré sú inštalované priamo v kúpeľni, a to pri vani alebo v sprche a aj pri umývadle.).
</t>
  </si>
  <si>
    <t xml:space="preserve">- pohár na čistenie zubov,
- toaletné mydlo alebo telový šampón
(Telový šampón môže byť i v obaloch s väčším obsahom, ktoré sú inštalované priamo v kúpeľni, a to pri vani alebo v sprche a aj pri umývadle.).
</t>
  </si>
  <si>
    <t xml:space="preserve">- uteráky, osušky a predložky každý deň,
- posteľná bielizeň každý deň.
</t>
  </si>
  <si>
    <t xml:space="preserve">- uteráky, osušky a predložky každý deň,
- posteľná bielizeň každé dva. dni
</t>
  </si>
  <si>
    <t xml:space="preserve">- uteráky, osušky a predložky každé dva dni,
- posteľná bielizeň každé tri dni.
</t>
  </si>
  <si>
    <t xml:space="preserve">- uteráky každé tri dni,
- posteľná bielizeň raz za týždeň.
</t>
  </si>
  <si>
    <t xml:space="preserve">- uteráky každé tri dni,
- posteľná bielizeň raz za štyri dni
</t>
  </si>
  <si>
    <t xml:space="preserve">- salóny,
- klubové priestory.
</t>
  </si>
  <si>
    <t>Hotel</t>
  </si>
  <si>
    <t xml:space="preserve">- predsieň,
- recepcia s nepretržitou službou,
- informácie.
</t>
  </si>
  <si>
    <t xml:space="preserve">- predsieň,
- recepcia s dennou prevádzkou minimálne 16 hodín, zodpovedná osoba dosiahnuteľná nonstop,
- informácie.
</t>
  </si>
  <si>
    <t>- 1 reštaurácia.</t>
  </si>
  <si>
    <t>- miestnosť na podávanie raňajok.</t>
  </si>
  <si>
    <t>- 1 stredisko s dennou prevádzkou.</t>
  </si>
  <si>
    <t xml:space="preserve"> max. 2 stále lôžka,
- stôl,
- centrálny trezor na recepcii,
- telefón so spojením mimo penziónu cez centrálu,
- skriňa na šaty,
- v skrini 5 ks vešiakov,
- odkladací priestor na kufor.
</t>
  </si>
  <si>
    <t xml:space="preserve">- max. 4 stále lôžka,
- stôl,
- hosťom prístupný telefón v objekte,
- skriňa na šaty,
- v skrini 4 ks vešiakov,
- zrkadlo,
- kôš na odpadky.
</t>
  </si>
  <si>
    <t xml:space="preserve">- max. 3 stále lôžka,
- stôl,
- hosťom prístupný telefón v objekte,
- skriňa na šaty,
- v skrini 4 ks vešiakov
- zrkadlo, ak nie je predsieň
</t>
  </si>
  <si>
    <t xml:space="preserve">na každé lôžko:
- nočný stolík alebo polička s nočnou lampou,
- pohár na vodu,
- stolička,
- poduška a obliečka,
- prikrývka a obliečka
- plachta.
</t>
  </si>
  <si>
    <t xml:space="preserve">na každé lôžko:
- nočný stolík alebo polička s nočnou lampou,
- pohár na vodu,
- stolička
- poduška a obliečka,
- prikrývka a obliečka,
- plachta.
</t>
  </si>
  <si>
    <t xml:space="preserve">áno
- vešiaková stena,
- zrkadlo,
- kôš na odpadky, buď v izbe alebo
v predsieni.
</t>
  </si>
  <si>
    <t xml:space="preserve">- ak nie je predsieň: zvuková izolácia vstupných dvier,
- v prípade predsiene vešiaková stena a zrkadl,
- kôš na odpadky, buď v izbe alebo
v predsieni.
</t>
  </si>
  <si>
    <t xml:space="preserve">na každé lôžko:
- nočný stolík alebo polička s nočnou lampou
- pohár na vodu,
- stolička,
- poduška a obliečka,
- prikrývka a obliečka,
- plachta.
</t>
  </si>
  <si>
    <t xml:space="preserve">- min. 30 % izieb má vlastnú hygienickú bunku,
- v každej izbe bez vlastnej hygienickej bunky umývadlo s tečúcou teplou a studenou vodou, 
- na každom poschodí, kde nemajú izby vlastné hygienické zariadenie, musí byť na 10 lôžok,
- 1 kúpeľňa,
- 1 WC s umývadlom s tečúcou teplou a studenou vodou.
</t>
  </si>
  <si>
    <t>- všetky izby majú vlastné hygienické zariadenie (kúpeľňa s WC alebo hygienická bunka).</t>
  </si>
  <si>
    <t xml:space="preserve">- hygienické zariadenia spoločné,
- v každej izbe umývadlo s tečúcou teplou a studenou vodou,
- na každom poschodí musí byť na 10 lôžok,
- 1 kúpeľňa,
- 1 WC s umývadlom s tečúcou teplou a studenou vodou.
</t>
  </si>
  <si>
    <t xml:space="preserve">- zrkadlo nad umývadlom,
- osvetlenie nad umývadlom,
- vrecko na hygienické vložky,
- uzatvárateľná nádoba na odpadky,
- predložka pred vaňu alebo sprchu,
- WC papier,
- kefa na čistenie záchodovej misy.
</t>
  </si>
  <si>
    <t xml:space="preserve">na každé lôžko:
- uterák, 
- osuška,
- pohár na čistenie zubov,
- toaletné mydlo alebo telový šampón
(Telový šampón môže byť i v obaloch s väčším obsahom, ktoré sú inštalované priamo v kúpeľni, a to pri vani alebo v sprche a aj pri umývadle.).
</t>
  </si>
  <si>
    <t xml:space="preserve">na každé lôžko:
- uterák,
- pohár na čistenie zubov,
- toaletné mydlo alebo telový šampón
(Telový šampón môže byť i v obaloch s väčším obsahom, ktoré sú inštalované priamo v kúpeľni, a to pri vani alebo v sprche a aj pri umývadle.).
</t>
  </si>
  <si>
    <t xml:space="preserve">- uteráky každé tri dni,
- posteľná bielizeň každé štyri dni.
</t>
  </si>
  <si>
    <t xml:space="preserve">- 1 reštaurácia,
- v garni hoteli len miestnosť na podávanie raňajok.
</t>
  </si>
  <si>
    <t>Classification</t>
  </si>
  <si>
    <t>Stupeň</t>
  </si>
  <si>
    <t>Plnenie</t>
  </si>
  <si>
    <t>požiadavky</t>
  </si>
  <si>
    <t>Počet bodov</t>
  </si>
  <si>
    <t>Nezhody</t>
  </si>
  <si>
    <t>Zhoda</t>
  </si>
  <si>
    <t>99 - 90 %</t>
  </si>
  <si>
    <t>Malá nezhoda</t>
  </si>
  <si>
    <t>89 - 80 %</t>
  </si>
  <si>
    <t>79 - 70 %</t>
  </si>
  <si>
    <t>69 - 60 %</t>
  </si>
  <si>
    <t>Veľká nezhoda</t>
  </si>
  <si>
    <t>&lt;60 %</t>
  </si>
  <si>
    <t>-50 % všetkých dosiahnutých bodov</t>
  </si>
  <si>
    <t>Kritická nezhoda</t>
  </si>
  <si>
    <t>Stĺpec vyplní hotel</t>
  </si>
  <si>
    <t>Vyplní audítor</t>
  </si>
  <si>
    <t>Zdôvodnenie</t>
  </si>
  <si>
    <t>Nápravné opatrenia</t>
  </si>
  <si>
    <t>Osoba zodpovedná za nápravu</t>
  </si>
  <si>
    <t>Vyplní hotel po audite</t>
  </si>
  <si>
    <t>Navrhnutý dátum odstránenia nezhody</t>
  </si>
  <si>
    <t>Dátum odstránenia nezhody</t>
  </si>
  <si>
    <t>Dátum preverenia odstránenia nezhody</t>
  </si>
  <si>
    <t>1. Zariadenia pre športové aktivity</t>
  </si>
  <si>
    <t>akvapark</t>
  </si>
  <si>
    <t>lyžiarsky vlek</t>
  </si>
  <si>
    <t>golfové ihrisko (18 jamiek)</t>
  </si>
  <si>
    <t>golfové ihrisko (menej ako 18 jamiek)</t>
  </si>
  <si>
    <t>jazdecká hala s koňom</t>
  </si>
  <si>
    <t>rybník alebo iná vodná plocha na vodné športy</t>
  </si>
  <si>
    <t>golfový trenažér</t>
  </si>
  <si>
    <t>tenisová hala</t>
  </si>
  <si>
    <t>kolkáreň</t>
  </si>
  <si>
    <t>bowling</t>
  </si>
  <si>
    <t>klzisko</t>
  </si>
  <si>
    <t>jazdecká lúka</t>
  </si>
  <si>
    <t>tenisový kurt</t>
  </si>
  <si>
    <t>squash</t>
  </si>
  <si>
    <t>minigolf</t>
  </si>
  <si>
    <t>petanque</t>
  </si>
  <si>
    <t>stolný tenis</t>
  </si>
  <si>
    <t>požičovňa športových potrieb</t>
  </si>
  <si>
    <t>servis športových potrieb</t>
  </si>
  <si>
    <t>úschovňa športových potrieb</t>
  </si>
  <si>
    <t>učiteľ športu</t>
  </si>
  <si>
    <t>každé ďalšie športovisko</t>
  </si>
  <si>
    <t>2. Zariadenia pre spoločensko-zábavné služby</t>
  </si>
  <si>
    <t>kasíno</t>
  </si>
  <si>
    <t>nočný klub, disko</t>
  </si>
  <si>
    <t>biliard</t>
  </si>
  <si>
    <t>knižnica</t>
  </si>
  <si>
    <t>živá hudba v odbytovom stredisku</t>
  </si>
  <si>
    <t>miestnosť na čítanie a písanie</t>
  </si>
  <si>
    <t>spoločná TV miestnosť</t>
  </si>
  <si>
    <t>letná terasa s obsluhou</t>
  </si>
  <si>
    <t>reprodukovaná hudba v odbytovom stredisku</t>
  </si>
  <si>
    <t>bezplatná ponuka novín a časopisov</t>
  </si>
  <si>
    <t>každá ďalšia spoločensko-zábavná služba</t>
  </si>
  <si>
    <t>3. Vybavenosť izieb</t>
  </si>
  <si>
    <t>pripojenie na internet</t>
  </si>
  <si>
    <t>satelitný (káblový) príjem TV na izbách</t>
  </si>
  <si>
    <t>DVD prehrávač na izbe</t>
  </si>
  <si>
    <t>pristaviteľné detské postieľky</t>
  </si>
  <si>
    <t>nefajčiarske izby</t>
  </si>
  <si>
    <t>fax na izbe</t>
  </si>
  <si>
    <t>televízor a príjem rozhlasových staníc na izbe</t>
  </si>
  <si>
    <t>PAY TV/videotéka na izbe</t>
  </si>
  <si>
    <t>deka na izbe</t>
  </si>
  <si>
    <t>4. Služby pre deti</t>
  </si>
  <si>
    <t>detské ihrisko</t>
  </si>
  <si>
    <t>opatera detí</t>
  </si>
  <si>
    <t>herňa pre deti</t>
  </si>
  <si>
    <t>detské menu</t>
  </si>
  <si>
    <t>pult na prebaľovanie detí</t>
  </si>
  <si>
    <t>každá ďalšia služba pre deti</t>
  </si>
  <si>
    <t>5. Všeobecný opis budovy a jej zariadenia</t>
  </si>
  <si>
    <t xml:space="preserve">bezbariérové izby </t>
  </si>
  <si>
    <t>bezbariérový prístup</t>
  </si>
  <si>
    <t>klimatizácia v rokovacích miestnostiach</t>
  </si>
  <si>
    <t>klimatizácia v ostatných miestnostiach</t>
  </si>
  <si>
    <t>parkovacie miesta pre telesne postihnutých (4 % stojísk, najmenej však jedno stojisko, pre vozidlo osoby s obmedzenou schopnosťou pohybu a orientácie a musí byť umiestnené najbližšie k vchodu</t>
  </si>
  <si>
    <t>parkovisko strážené 24 hodín</t>
  </si>
  <si>
    <t>garáže</t>
  </si>
  <si>
    <t>výťah (tavba hotela, motela a penziónu s viac ako dvoma nadzemnými podlažiami musí byť vybavená výťahom, ak má viac ako tri nadzemné podlažia, musí mať evakuačný výťah).</t>
  </si>
  <si>
    <t>uzamykateľné parkovisko</t>
  </si>
  <si>
    <t>parkovisko nestrážené</t>
  </si>
  <si>
    <t>spoločná šatňa s dozorom</t>
  </si>
  <si>
    <t>stroj na čistenie topánok</t>
  </si>
  <si>
    <t>6. Dodatočné služby</t>
  </si>
  <si>
    <t>vybavenie kempingových jednotiek prípojkou vody</t>
  </si>
  <si>
    <t>vybavenie kempingových jednotiek a parciel prípojkou TV signálu alebo internetu alebo plynu</t>
  </si>
  <si>
    <t>zmenáreň</t>
  </si>
  <si>
    <t>kemping strážený 24 hodín</t>
  </si>
  <si>
    <t>animátor</t>
  </si>
  <si>
    <t>hotelový minibus</t>
  </si>
  <si>
    <t>predaj vstupeniek, zabezpečenie leteniek a cestovných lístkov</t>
  </si>
  <si>
    <t>bezpečnostná služba v objekte</t>
  </si>
  <si>
    <t>úschovňa batožiny</t>
  </si>
  <si>
    <t>samoobslužná práčovňa alebo samoobslužná sušiareň</t>
  </si>
  <si>
    <t>kozmetické služby na objednávku</t>
  </si>
  <si>
    <t>kadernícke služby na objednávku</t>
  </si>
  <si>
    <t>manikúra na objednávku</t>
  </si>
  <si>
    <t>pedikúra na objednávku</t>
  </si>
  <si>
    <t>sprostredkovanie služieb požičovne automobilov</t>
  </si>
  <si>
    <t>nákupné možnosti v objekte</t>
  </si>
  <si>
    <t>možnosť platenia kreditnými kartami</t>
  </si>
  <si>
    <t>práčovňa/čistiareň</t>
  </si>
  <si>
    <t>bezplatné požičiavanie žehličky a žehliacej dosky</t>
  </si>
  <si>
    <t>predaj základných hygienických potrieb a spomienkových predmetov</t>
  </si>
  <si>
    <t>predaj základných potravín</t>
  </si>
  <si>
    <t>cestovná kancelária v objekte</t>
  </si>
  <si>
    <t>požičiavanie redukcií elektrických prípojok</t>
  </si>
  <si>
    <t>trezor s výnimkou tých ubytovacích zariadení, kde je to povinné</t>
  </si>
  <si>
    <t>7. Wellness služby</t>
  </si>
  <si>
    <t>krytý bazén</t>
  </si>
  <si>
    <t>kúpalisko s vyhrievanou vodou alebo termálne kúpalisko</t>
  </si>
  <si>
    <t>whirpool</t>
  </si>
  <si>
    <t>parný kúpeľ</t>
  </si>
  <si>
    <t>sauna</t>
  </si>
  <si>
    <t>vodoliečba</t>
  </si>
  <si>
    <t>lekár v objekte</t>
  </si>
  <si>
    <t>ponuka liečebnej starostlivosti</t>
  </si>
  <si>
    <t>ponuka diétnej kuchyne alebo inej kuchyne zameranej na zdravú výživu</t>
  </si>
  <si>
    <t>solárium</t>
  </si>
  <si>
    <t>masáž</t>
  </si>
  <si>
    <t>relaxačná technika, resp. relaxačná terapia</t>
  </si>
  <si>
    <t>posilňovňa s minimálne štyrmi prístrojmi</t>
  </si>
  <si>
    <t>športový terapeut</t>
  </si>
  <si>
    <t>pohybová gymnastika</t>
  </si>
  <si>
    <t>kozmetika v objekte</t>
  </si>
  <si>
    <t>kaderníctvo v objekte</t>
  </si>
  <si>
    <t>manikúra v objekte</t>
  </si>
  <si>
    <t>pedikúra v objekte</t>
  </si>
  <si>
    <t>ponuka tradičných jedál charakteristických pre daný región</t>
  </si>
  <si>
    <t>priestory na ochladenie</t>
  </si>
  <si>
    <t>priestory na odpočinok</t>
  </si>
  <si>
    <t>každá ďalšia wellness služba</t>
  </si>
  <si>
    <t>8. Kongresové služby</t>
  </si>
  <si>
    <t>miestnosti na konferencie a semináre s rozlohou</t>
  </si>
  <si>
    <t>dataprojektor</t>
  </si>
  <si>
    <t>počítačová miestnosť, PC k dispozícii</t>
  </si>
  <si>
    <t>tlmočnícke zariadenie, slúchadlá</t>
  </si>
  <si>
    <t>videokamera</t>
  </si>
  <si>
    <t>služba On-line, napríklad internet</t>
  </si>
  <si>
    <t>pracovné miestnosti pre menšie skupiny</t>
  </si>
  <si>
    <t>rečnícky pult s mikrofónom</t>
  </si>
  <si>
    <t>mikrofóny v pléne pre diskusiu</t>
  </si>
  <si>
    <t>premietacie plátno</t>
  </si>
  <si>
    <t>pripínacia tabuľa</t>
  </si>
  <si>
    <t>magnetická alebo písacia tabuľa</t>
  </si>
  <si>
    <t>flipchart</t>
  </si>
  <si>
    <t>dia projektor</t>
  </si>
  <si>
    <t>premietačka</t>
  </si>
  <si>
    <t>monitor</t>
  </si>
  <si>
    <t>veľkoplošný televízor</t>
  </si>
  <si>
    <t>DVD prehrávač</t>
  </si>
  <si>
    <t>nahrávacie možnosti</t>
  </si>
  <si>
    <t>kopírovací prístroj</t>
  </si>
  <si>
    <t>spätný projektor</t>
  </si>
  <si>
    <t>každá ďalšia kongresová služba</t>
  </si>
  <si>
    <t>Fakultatívne požiadavky</t>
  </si>
  <si>
    <t>áno</t>
  </si>
  <si>
    <t>nie</t>
  </si>
  <si>
    <t>Facultative classification</t>
  </si>
  <si>
    <t>bodová hodnota fakultatívnej požiadavky</t>
  </si>
  <si>
    <t>dosiahnutý počet bodov - vypočíta sa automaticky</t>
  </si>
  <si>
    <t>Počet ďalších športovísk</t>
  </si>
  <si>
    <t>Number</t>
  </si>
  <si>
    <t>Zadajte počet ►</t>
  </si>
  <si>
    <t>Počet ďalších spoločensko-zábavných služieb</t>
  </si>
  <si>
    <t>Počet ďalších služieb pre deti</t>
  </si>
  <si>
    <t>Počet ďalších wellness služieb</t>
  </si>
  <si>
    <t>Počet ďalších kongresových služieb</t>
  </si>
  <si>
    <t>Wellness hotel</t>
  </si>
  <si>
    <t>Kongresový hotel</t>
  </si>
  <si>
    <t>Penzión</t>
  </si>
  <si>
    <t>Požadovaný počet bodov podľa triedy a kategórie ubytovaciezo zariadenia</t>
  </si>
  <si>
    <t>Kliknite na bunky nižšie v tomto stĺpci a zvoľte áno alebo nie podľa toho, či je požiadavka zabezpečená</t>
  </si>
  <si>
    <r>
      <t>klimatizácia na izbe (okrem hotela triedy </t>
    </r>
    <r>
      <rPr>
        <vertAlign val="superscript"/>
        <sz val="12"/>
        <color theme="1"/>
        <rFont val="Times New Roman"/>
        <family val="1"/>
      </rPr>
      <t>*****</t>
    </r>
    <r>
      <rPr>
        <sz val="12"/>
        <color theme="1"/>
        <rFont val="Times New Roman"/>
        <family val="1"/>
      </rPr>
      <t>)</t>
    </r>
  </si>
  <si>
    <r>
      <t>minibar (okrem hotelov triedy </t>
    </r>
    <r>
      <rPr>
        <vertAlign val="superscript"/>
        <sz val="12"/>
        <color theme="1"/>
        <rFont val="Times New Roman"/>
        <family val="1"/>
      </rPr>
      <t>*****</t>
    </r>
    <r>
      <rPr>
        <sz val="12"/>
        <color theme="1"/>
        <rFont val="Times New Roman"/>
        <family val="1"/>
      </rPr>
      <t> a </t>
    </r>
    <r>
      <rPr>
        <vertAlign val="superscript"/>
        <sz val="12"/>
        <color theme="1"/>
        <rFont val="Times New Roman"/>
        <family val="1"/>
      </rPr>
      <t>****</t>
    </r>
    <r>
      <rPr>
        <sz val="12"/>
        <color theme="1"/>
        <rFont val="Times New Roman"/>
        <family val="1"/>
      </rPr>
      <t>)</t>
    </r>
  </si>
  <si>
    <r>
      <t>servisný box pre obytné automobily s výnimkou kempingu</t>
    </r>
    <r>
      <rPr>
        <vertAlign val="superscript"/>
        <sz val="12"/>
        <color theme="1"/>
        <rFont val="Times New Roman"/>
        <family val="1"/>
      </rPr>
      <t>****</t>
    </r>
  </si>
  <si>
    <r>
      <t>bezplatné požičiavanie sušiča vlasov (okrem hotelov triedy </t>
    </r>
    <r>
      <rPr>
        <vertAlign val="superscript"/>
        <sz val="12"/>
        <color theme="1"/>
        <rFont val="Times New Roman"/>
        <family val="1"/>
      </rPr>
      <t>*****</t>
    </r>
    <r>
      <rPr>
        <sz val="12"/>
        <color theme="1"/>
        <rFont val="Times New Roman"/>
        <family val="1"/>
      </rPr>
      <t>; </t>
    </r>
    <r>
      <rPr>
        <vertAlign val="superscript"/>
        <sz val="12"/>
        <color theme="1"/>
        <rFont val="Times New Roman"/>
        <family val="1"/>
      </rPr>
      <t>****</t>
    </r>
    <r>
      <rPr>
        <sz val="12"/>
        <color theme="1"/>
        <rFont val="Times New Roman"/>
        <family val="1"/>
      </rPr>
      <t> a wellness hotelov triedy </t>
    </r>
    <r>
      <rPr>
        <vertAlign val="superscript"/>
        <sz val="12"/>
        <color theme="1"/>
        <rFont val="Times New Roman"/>
        <family val="1"/>
      </rPr>
      <t>***</t>
    </r>
    <r>
      <rPr>
        <sz val="12"/>
        <color theme="1"/>
        <rFont val="Times New Roman"/>
        <family val="1"/>
      </rPr>
      <t>)</t>
    </r>
  </si>
  <si>
    <r>
      <t>- nad 500 m</t>
    </r>
    <r>
      <rPr>
        <vertAlign val="superscript"/>
        <sz val="12"/>
        <color theme="1"/>
        <rFont val="Times New Roman"/>
        <family val="1"/>
      </rPr>
      <t>2</t>
    </r>
  </si>
  <si>
    <r>
      <t>- od 251 m</t>
    </r>
    <r>
      <rPr>
        <vertAlign val="superscript"/>
        <sz val="12"/>
        <color theme="1"/>
        <rFont val="Times New Roman"/>
        <family val="1"/>
      </rPr>
      <t>2 </t>
    </r>
    <r>
      <rPr>
        <sz val="12"/>
        <color theme="1"/>
        <rFont val="Times New Roman"/>
        <family val="1"/>
      </rPr>
      <t>do 500 m</t>
    </r>
    <r>
      <rPr>
        <vertAlign val="superscript"/>
        <sz val="12"/>
        <color theme="1"/>
        <rFont val="Times New Roman"/>
        <family val="1"/>
      </rPr>
      <t>2</t>
    </r>
  </si>
  <si>
    <r>
      <t>- od 101 m</t>
    </r>
    <r>
      <rPr>
        <vertAlign val="superscript"/>
        <sz val="12"/>
        <color theme="1"/>
        <rFont val="Times New Roman"/>
        <family val="1"/>
      </rPr>
      <t>2 </t>
    </r>
    <r>
      <rPr>
        <sz val="12"/>
        <color theme="1"/>
        <rFont val="Times New Roman"/>
        <family val="1"/>
      </rPr>
      <t>do 250 m</t>
    </r>
    <r>
      <rPr>
        <vertAlign val="superscript"/>
        <sz val="12"/>
        <color theme="1"/>
        <rFont val="Times New Roman"/>
        <family val="1"/>
      </rPr>
      <t>2</t>
    </r>
  </si>
  <si>
    <r>
      <t>- do 100 m</t>
    </r>
    <r>
      <rPr>
        <vertAlign val="superscript"/>
        <sz val="12"/>
        <color theme="1"/>
        <rFont val="Times New Roman"/>
        <family val="1"/>
      </rPr>
      <t>2</t>
    </r>
  </si>
  <si>
    <t>ID</t>
  </si>
  <si>
    <t>vyhovel</t>
  </si>
  <si>
    <t>nevyhovel</t>
  </si>
  <si>
    <t xml:space="preserve">kritérium </t>
  </si>
  <si>
    <t>Hodnotenie</t>
  </si>
  <si>
    <t>Počet kritických nezhôd</t>
  </si>
  <si>
    <t>kritériá pre udelenie certifikátu</t>
  </si>
  <si>
    <t>Počet veľkých nezhôd</t>
  </si>
  <si>
    <t>Udelenie certifikátu</t>
  </si>
  <si>
    <t>Udeliť certifikát</t>
  </si>
  <si>
    <t>Neudeliť certifikát</t>
  </si>
  <si>
    <t>&gt;80 % požiadaviek splnených.</t>
  </si>
  <si>
    <t>Počet požiadaviek</t>
  </si>
  <si>
    <t>Počet požiadaviek N/A</t>
  </si>
  <si>
    <t>Maximálny  možný počet bodov</t>
  </si>
  <si>
    <t>bodov</t>
  </si>
  <si>
    <t>Suma A</t>
  </si>
  <si>
    <t>Suma B</t>
  </si>
  <si>
    <t>Suma C</t>
  </si>
  <si>
    <t>Suma D</t>
  </si>
  <si>
    <t>Suma E</t>
  </si>
  <si>
    <t>Suma FX</t>
  </si>
  <si>
    <t>Suma N/A</t>
  </si>
  <si>
    <t>Dosiahnutý počet bodov</t>
  </si>
  <si>
    <t>Percentuálne plnenie požiadaviek</t>
  </si>
  <si>
    <t>Počet požiadaviek ohodnotených A</t>
  </si>
  <si>
    <t>Počet auditovaných požiadaviek</t>
  </si>
  <si>
    <t>Počet malých nezhôd (B,C,D):</t>
  </si>
  <si>
    <t>Počet veľkých nezhôd (E):</t>
  </si>
  <si>
    <t>Počet kritických nezhôd (FX):</t>
  </si>
  <si>
    <t>0 Kritických nezhôd FX</t>
  </si>
  <si>
    <t xml:space="preserve">max. 1 veľká nezhoda E a </t>
  </si>
  <si>
    <t>Časť formuláru určená pre certifikačný orgán</t>
  </si>
  <si>
    <t>počet hviezdičiek</t>
  </si>
  <si>
    <t>Hodnotenie audítora:</t>
  </si>
  <si>
    <t>Ako *</t>
  </si>
  <si>
    <t xml:space="preserve">Plnenie všetkých požiadaviek legislatívy danej krajiny:
- zobrazenie ceny objednávky služby,
- zobrazenie cenníka,
- protipožiarne opatrenia,
- bezpečnosť a ochrana zdravia zamestnancov a hostí,
- hygiena potravín,
- licencie,
- zákaz fajčenia,
- zákaz podávania alkoholických nápojov mladistvým
- bezpečnosť,
- opatrenia proti rodovej, rasovej a náboženskej diskriminácie,
- ochrana osobných údajov,
- dodržiavanie príkazov majiteľa ubytovacieho zariadenia.
</t>
  </si>
  <si>
    <t xml:space="preserve">Majiteľ a / alebo manažér musí byť k dispozícii na požiadanie hosťa.
Vedúci prevádzky musí byť dostupný 24 hodín
Na každej izbe musia byť vytlačené inštrukcie pre poskytnutie starostlivosti v nočných hodinách v prípade mimoriadnych udalostí.
</t>
  </si>
  <si>
    <t>Označenie ubytovacích zariadení musí byť umiestnené na vhodnom a viditeľnom mieste.</t>
  </si>
  <si>
    <t>V ubytovacom zariadení sú jednotlivé priestory označené viditeľnými nápismi.</t>
  </si>
  <si>
    <t>Otvorené sedem dní v týždni počas celej prevádzkovej sezóny</t>
  </si>
  <si>
    <t>Pred i po registrácii musia mať hostia prístup do ubytovacieho zariadenia 24 hodín denne bez nutnosti zvonenia. K dispozícii musí byť obslužný personál.</t>
  </si>
  <si>
    <t>Po registrácii majú hostia prístup do ubytovacieho zariadenia 24 hodín denne. K dispozícii musí byť obslužný personál.</t>
  </si>
  <si>
    <t xml:space="preserve">Po registrácii majú hostia prístup do ubytovacieho zariadenia v akomkoľvek čase cez deň a večer bez potreby použitia kľúča do 24 00 hod. 
Po 24 hodine musí byť prístup do ubytovacieho zariadenia zabezpečený pomocou kľúča alebo bezpečnostného kódu od vstupných dverí. 
</t>
  </si>
  <si>
    <t xml:space="preserve">Po registrácii majú hostia prístup do ubytovacieho zariadenia v akomkoľvek čase. Personál musí byť k dispozícii v prevádzke alebo pri telefóne 24 hodín za účelom otvorenia dverí. Toto nemusí byť splnené, ak hotel pridelí hosťovi kľúč alebo bezpečnostný kód od vstupných dverí. </t>
  </si>
  <si>
    <t>Ku každému ubytovaciemu zariadeniu musí byť umožnený príjazd motorovým vozidlom s výnimkou ubytovacích zariadení nachádzajúcich sa v historických častiach miest alebo v neprístupných horských a lesných terénoch.</t>
  </si>
  <si>
    <t xml:space="preserve">Hostia musia byť priateľsky a zdvorilo privítaní. 
Vyžaduje sa zdvorilosť, úslužnosť  a ochota po celú dobu pobytu hostí.
</t>
  </si>
  <si>
    <t>Stavby, ich príslušenstvo, interiér a exteriér musia byť udržiavané, čisté a v excelentnom stave.</t>
  </si>
  <si>
    <t>Stavby, ich príslušenstvo, interiér a exteriér musia byť udržiavané, čisté a vo veľmi dobrom stave.</t>
  </si>
  <si>
    <t>Ako **</t>
  </si>
  <si>
    <t>Stavby, ich príslušenstvo, interiér a exteriér musia byť udržiavané, čisté a v dobrom stave.</t>
  </si>
  <si>
    <t>Stavby, ich príslušenstvo, interiér a exteriér musia byť udržiavané, čisté a vyhovujúce účelu použitia.</t>
  </si>
  <si>
    <t>O vykonávanej údržbe sa vedie záznam.</t>
  </si>
  <si>
    <t>Zavedený plán údržby.</t>
  </si>
  <si>
    <t xml:space="preserve">Pravidelná údržba. </t>
  </si>
  <si>
    <t xml:space="preserve">Vysoký štandard čistoty musí byť v celom objekte, vo všetkých izbách. Zvýšenú pozornosť je treba venovať kúpeľniam, sprchám, toaletám a predmetom prichádzajúcim do priameho kontaktu s hosťom.
Všetky kúpeľne, sprchy a WC sa musia denne čistiť, dezinfikovať a kontrolovať, musia byť vizuálne čisté a sviežo voňajúce.
</t>
  </si>
  <si>
    <t>Ubytovanie vysokého štandardu, veľmi dobrej kvality, komfortu a väčšieho priestoru.</t>
  </si>
  <si>
    <t>Ubytovanie dobre kvality, komfortu a väčšieho priestoru.</t>
  </si>
  <si>
    <t>Ubytovanie lepšej kvality a komfortu.</t>
  </si>
  <si>
    <t xml:space="preserve">Ubytovanie akceptovateľnej kvality a komfortu. </t>
  </si>
  <si>
    <t>Ubytovanie veľmi vysokého štandardu, veľmi vysokej kvality - luxusu, komfortu a veľkého priestoru.</t>
  </si>
  <si>
    <t>Personál bezchybne oblečený jednotnou uniformou.</t>
  </si>
  <si>
    <t>Ako ***</t>
  </si>
  <si>
    <t xml:space="preserve">Personál oblečený takým spôsobom, že je ľahko rozlíšiteľný od hostí. </t>
  </si>
  <si>
    <t>Personál elegantne oblečený.</t>
  </si>
  <si>
    <t xml:space="preserve">Personál úhľadne oblečený a dobre upravený.
Oblečenie svieže a dobre
vyžehlené.
Osobitná pozornosť je venovaná
osobnej hygiene.
Hotel môže požadovať, ako má byť personál oblečený, dovolené je formálne aj neformálne oblečenie. 
</t>
  </si>
  <si>
    <t>Zamestnanci, ktorí prichádzajú do kontaktu s hosťami, majú označenie alebo odev, ktoré ich odlíši od hostí.</t>
  </si>
  <si>
    <t>Obsluhujúci personál musí mať menovku.</t>
  </si>
  <si>
    <t xml:space="preserve">Cenník služieb poskytovaných ubytovacím zariadením sa umiestňuje na viditeľnom a hosťom prístupnom mieste alebo sa im sprístupní iným primeraným spôsobom. </t>
  </si>
  <si>
    <t xml:space="preserve">K dispozícii musí byť jednoduchá a efektívna možnosť rezervácie, ktorá zahŕňa nasledovné:
• Potenciálni návštevníci musia dostať jasnú informáciu čo je zahrnuté v cene ubytovania, stravovania a občerstvenia, vrátane poplatku za služby, daní, miestnych a ďalších poplatkov.
• Ďalšie informácie, ktoré môžu mať vplyv na pobyt hostí, napr. zákaz fajčenia, rekonštrukčné práce na hotely, plánované akcie a podobne.
• Ak má hotel zavedenú politiku, že niektoré zariadenia si musí hosť dopredu objednať, napr. kúpeľné procedúry, večere a pod., táto požiadavka musí byť uvedená v čase rezervácie.
• Upozornenie, že reštaurácia má byť uzavretá alebo by mohla byť plne obsadená.
• Všetky podrobnosti o storno podmienkach, ak tieto existujú. Ide najmä o informovanosť o strhnutí poplatku z platobnej karty v prípade zrušenia alebo zmeny rezervácie. 
• Informácie o depozite v prípade, že sa vyžaduje. V tomto prípade musí hosť dostať informáciu ako má depozit zaplatiť, ako mu bude vrátený, kedy mu nebude vrátený. 
• Jasné vysvetlenie poplatkov za ďalšie služby alebo dostupné zariadenia vrátane storno podmienok.
• Informácie o akýchkoľvek neakceptovaných druhoch platieb (napr. platba platobnou kartou, šekom a pod.). 
• Informácie a úplné údaje o poplatkoch za akceptáciu platobných kariet. 
Komunikácia s potenciálnym hosťom, či verbálna alebo písomná, musí byť rýchla, efektívna, profesionálna a ústretová. Dobrý prvý dojem je rozhodujúci vo všetkých triedach. Z tohto dôvodu:
Cena dohodnutá pri rezervácii sa nesmie prekročiť.
Všetky dohodnuté ceny musia obsahovať platby za služby, dane a ďalšie príplatky.
Zákazník musí na požiadanie dostať jasnú informáciu o umiestnení ubytovacieho zariadenia a možnosti parkovania. 
Zákazník musí byť informovaný o umiestnení izby, ak sa nenachádza v hlavnej časti ubytovacieho zariadenia v čase objednávky ako aj v prípade zmien v objednávke. 
Hostia musia byť dopredu informovaný o potvrdení objednávky s uvedením názvu a adresy ubytovacieho zariadenia, kontaktného telefónu, prípadne e-mailu. 
Všetky rezervácie musia byť spracované priateľsky a zdvorilo.
Každý hosť musí dostať jasnú informáciu o zaúčtovaných platbách (napr. platba v reštaurácii, bare, hotelových zariadeniach). Hosť musí dostať účet vo forme platobného dokladu, napr. pokladničného bloku. Hosť sa môže rozhodnúť či platbu uhradí okamžite alebo pri odchode z ubytovacieho zariadenia.    
Predkladanie účtov zabezpečí transparentnosť.
Osobitnú pozornosť je potrebné venovať správnosti pri tvorbe účtov. 
Informácia o DPH musí byť jasne uvedená na platobných dokladoch. 
</t>
  </si>
  <si>
    <t xml:space="preserve">Schopnosť vytvoriť rezerváciu 24 hodín denne. Každá on-line rezervácia musí byť potvrdená 
listom, faxom, e-mailom alebo textovú správu.
Účet dobre popísaný a prezentovaný napr. v obálke alebo zakladači.
</t>
  </si>
  <si>
    <t xml:space="preserve">Schopnosť vytvoriť rýchlu rezerváciu počas dňa a do 23 00 hod. 
Potvrdenie rezervácie na požiadanie. 
</t>
  </si>
  <si>
    <t xml:space="preserve">Schopnosť vytvorenia rýchlej rezervácie počas dňa a večera. Hostia majú možnosť vykonať platbu na jeden účet v čase odchodu z ubytovacieho zariadenia. </t>
  </si>
  <si>
    <t xml:space="preserve">Recepcia s nepretržitou službou.
Na recepcii musí byť dobre vyškolený personál.
Hosť musí byť vybavený okamžite bez zdržania.
Prichádzajúci hostia musia byť privítaný na vstupe do ubytovacieho zariadenia. K dispozícii musí byť parkovacia služba.
Vstup do ubytovacieho zariadenia musí byť zastrešený.
Každému hosťovi musí byť ponúknutý vyškolená osoba, ktorá ho odprevadí do izby.
Hosť musí byť touto osobou informovaný o dôležitých službách a zariadeniach, ktoré môže využiť v hotely alebo na izbe.
</t>
  </si>
  <si>
    <t xml:space="preserve">Recepcia s nepretržitou službou.
Počet recepčných musí byť taký aby sa hosť zdržal len minimálne.
</t>
  </si>
  <si>
    <t xml:space="preserve">Recepcia s nepretržitou službou.
Druhý recepčný musí byť k dispozícii vtedy, ak sa vyžaduje  expresné vybavenie hosťa v najrušnejšom čase príchodu a odchodu ak sa hotel nachádza v blízkosti letiska alebo centra mesta.
</t>
  </si>
  <si>
    <t xml:space="preserve">Ako *
Hostia informovaný o čase stravovania, otváracích hodinách baru a podobne.
</t>
  </si>
  <si>
    <t xml:space="preserve">Recepcia je prvým a posledným miestom kontaktu hosťa s hotelom. Z tohto dôvodu je potrebné venovať zvýšenú pozornosť starostlivosti o hosťa na recepcii.
Hosť má vždy prednosť pred ostatnou prácou na recepcii.
K dispozícii musí byť personál, ktorý hosťa príjme a poskytne mu nevyhnutné informácie. Túto službu je potrebné poskytovať pred podávaním raňajok do neskorého večera cca 22 00 hod.
Personál môže byť privolaný zvončekom alebo telefónom.
Hosťovi musí byť vysvetlené ako sa dostane do izby a stručne musí byť vysvetlené umiestnenie hotelových zariadení.
Vydávanie kľúča alebo vstupnej karty od izby musí byť vykonané diskrétne aby nebola ohrozená bezpečnosť hosťa. 
V prípade požiadania musí byť hosť na izbu odprevadený.
</t>
  </si>
  <si>
    <t xml:space="preserve">Bezchybná a nenápadná služba hosťom. Hosť musí nadobudnúť pocit, že je o neho veľmi dobre stará kvalifikovaný, profesionálny, proaktívny a dobre vyškolený a vedený personál.
Excelentné sociálne zručnosti a
anticipácia personálu podľa individuálnych potrieb jednotlivých hostí. 
Hotel musí mať dostatok personálu, aby poskytované služby nemali negatívny dopad na ostatné činnosti a služby.  
Službu poskytuje štruktúrovaný tím zamestnancov, ktorých riadi a dozoruje manažment s hierarchiou.  
Hotel musí mať k dispozícii pracovníka ovládajúceho viaceré svetové jazyky.
</t>
  </si>
  <si>
    <t xml:space="preserve">Veľmi dobrá služba hosťom. Hosť musí nadobudnúť pocit, že je o neho veľmi dobre stará kvalifikovaný, profesionálny, proaktívny a dobre vyškolený personál.
Výborné sociálne zručnosti a
anticipácia personálu podľa individuálnych potrieb jednotlivých hostí. 
Servis, efektivita a technické
zručnosti na veľmi dobrej úrovni
a bez vplyvu na ostatné činnosti a služby. 
Hotel musí mať k dispozícii pracovníka ovládajúceho svetový jazyk.
</t>
  </si>
  <si>
    <t xml:space="preserve">Dobrá služba hosťom ochotným personálom bez negatívneho vplyvu na ostatné činnosti a služby. Príklad: niekedy vykonáva službu osoba, ktorá zároveň pracuje v bare, alebo na recepcii podľa potrieb hostí. 
Dobré sociálne zručnosti a
anticipácia personálu podľa individuálnych potrieb jednotlivých hostí. 
Všetok personál musí preukázať pozitívny prístup a ochotu pomôcť. 
Servis, efektivita a technické
zručnosti na dobrej úrovni.
Hotel musí mať k dispozícii pracovníka ovládajúceho svetový jazyk.
</t>
  </si>
  <si>
    <t xml:space="preserve">Služba je často neformálna, často poskytovaná priamo majiteľom alebo členmi malého tímu zamestnancov. 
Manažment a zamestnanci dobre
informovaní o svojom hoteli a službách poskytovaných mimo ubytovacieho zariadenia. 
Servis, efektivita a niektoré technické zručnosti personálu na dobrej úrovni
</t>
  </si>
  <si>
    <t xml:space="preserve">Služba je často neformálna, často poskytovaná priamo majiteľom.
Všetky otázky, požiadavky a
rezervácie, korešpondencie a
sťažnosti hostí sú vybavované promptne a zdvorilo.
Servis, efektivita a zručnosti personálu na príslušnej úrovni. 
Personál sa snaží vyhovieť individuálnym potrebám hosťa.
</t>
  </si>
  <si>
    <t xml:space="preserve">Hotelový personál musí vykonávať kontrolu nad batožinou hostí v čase príchodu, a musí ju hosťom odniesť do izby. 
Takáto istá služba musí byť k dispozícii aj v čase odchodu hostí.
K dispozícii musí byť miestnosť na krátkodobé a bezpečné uloženie batožiny. O uložení batožiny musí byť vystavený doklad.
</t>
  </si>
  <si>
    <t xml:space="preserve">V prípade potreby hosťa musí byť k dispozícii miestnosť na krátkodobé a bezpečné uloženie batožiny. </t>
  </si>
  <si>
    <t>Pomoc s batožinou len ak o túto službu hosť požiada.</t>
  </si>
  <si>
    <t xml:space="preserve">Ako **
Pomoc s batožinou musí byť samozrejmá, hosť musí byť informovaný o tejto službe. 
</t>
  </si>
  <si>
    <t xml:space="preserve">K dispozícii musí byť služba práčovne a čistiarne s možnosťou vyčistenia odevov do 24 hodín.
Šatňa s vystavením dokladu o prijatí odevu.
Služba čistenia obuvi.
Správa musí byť hosťovi doručená okamžite, diskrétne, písomne, v obálke.
Recepcia musí podľa požiadavky hosťa zabezpečiť rezerváciu lístkov na divadelné predstavenia, športové podujatia, do múzeí, okružné výlety, rezerváciu taxi.
Hotelové parkovisko musí byť s obsluhou.
</t>
  </si>
  <si>
    <t xml:space="preserve">K dispozícii musí byť služba práčovne s uvedením cien.
Služba skorého ranného budenia. Očakáva sa, že hostia budú budený recepciou a nie pomocou budíka. 
Správa musí byť hosťovi doručená písomne a okamžite na izbu alebo do verejných oblastí.
Dennú tlač si môže hosť objednať priamo na izbu.
</t>
  </si>
  <si>
    <t xml:space="preserve">K dispozícii musí byť služba práčovne s uvedením cien.
Správa musí byť hosťovi doručená písomne bez zdržiavania.
Na recepcii musí byť denná tlač.
K dispozícii musia byť vhodné propagačné materiály prezentujúce možnosť turistiky, turistické atrakcie, kontakt na taxi služby, banky, kostoly, vlakové stanice, letiská, kvetinárstva a pod. Tieto informácie musia byť k dispozícii na recepcii a v izbe. Tieto materiály musia byť vhodne prezentované
</t>
  </si>
  <si>
    <t xml:space="preserve">Prichádzajúce telefonáty pre hostí musia byť preberané profesionálne a diskrétne. </t>
  </si>
  <si>
    <t xml:space="preserve">Žehlička a žehliaca doska musia byť k dispozícii pre hosťa.
K dispozícii musia byť pomôcky na čistenie obuvi alebo vhodne umiestnený stroj na čistenie obuvi. 
Služba ranného budenia na požiadanie pomocou telefónu alebo budíku, nastaviteľného budíku v TV.
Preberanie správ pre hosťa. Správa musí byť hosťovi doručená ústne alebo písomne bez zdržiavania.
K dispozícii musia byť vhodné propagačné materiály pre turistiku a pod. a miestne informácie. Tieto materiály musia byť vhodne prezentované. 
</t>
  </si>
  <si>
    <t>Reštaurácia otvorená pre hostí ubytovacieho zariadenia a ostatných zákazníkov, poskytujúca raňajky, obedy, večere a ľahké jedlá 7 dní v týždni.</t>
  </si>
  <si>
    <t>Reštaurácia otvorená pre hostí ubytovacieho zariadenia a ostatných zákazníkov, poskytujúca raňajky, obedy, večere 7 dní v týždni.</t>
  </si>
  <si>
    <t xml:space="preserve">Reštaurácia otvorená pre hostí ubytovacieho zariadenia a ostatných zákazníkov, poskytujúca raňajky, obedy, večere 7 dní v týždni.
Pre Garni hotel Ako *
</t>
  </si>
  <si>
    <t xml:space="preserve">Ako *
Hostia si môžu dohodnúť večeru dopredu. 
</t>
  </si>
  <si>
    <t xml:space="preserve">Reštaurácia otvorená pre hostí ubytovacieho zariadenia zabezpečujúca celodenné stravovanie: raňajky, obedy a večeru 7 dní v týždni okrem garni hotela.
Garni hotel musí mať miestnosť pre podávanie raňajok, ktoré poskytuje 7 dní v týždni.
Hostia musia byť informovaný pri objednávaní pobytu o tom, že zariadenie dočasne neposkytuje niektoré z celodenného stravovania.
</t>
  </si>
  <si>
    <t xml:space="preserve">Ak sa strava poskytuje v reštaurácii, ktorá je samostatná a prevádzkovaná iným subjektom, takáto reštaurácia je akceptovateľná len za týchto podmienok:
Hotel preberá plnú zodpovednosť za kvalitu služby a poskytovanú stravu.
Hostia sú informovaný pri objednávaní pobytu, že večera sa podáva v samostatnej reštaurácii.
Reštaurácia je ľahko dostupná, nachádza sa cca do 250 metrov pešo od ubytovacieho zariadenia. 
Účtovanie jedál musí byť možné spojiť s hotelovým účtom. 
</t>
  </si>
  <si>
    <t xml:space="preserve">Stolovanie excelentnej kvality. </t>
  </si>
  <si>
    <t xml:space="preserve">Stolovanie veľmi dobrej kvality.
Stoly musia mať dobrú veľkosť a musia byť dobre rozmiestnené.
</t>
  </si>
  <si>
    <t>Stolovanie dobrej kvality.</t>
  </si>
  <si>
    <t>Stolovanie pomerne dobrej kvality</t>
  </si>
  <si>
    <t xml:space="preserve">Pre každého hosťa alebo skupinu hostí musí byť k dispozícii stôl.
Stolovanie akceptovateľnej kvality a prislúchajúce podávanému jedlu.
</t>
  </si>
  <si>
    <t xml:space="preserve">K dispozícii musí byť tím zamestnancov riadený manažérom.
Priamo v jedálni musí musí byť manažér, ktorý dohliada nad stravovaním.
K dispozícii musí byť personál vydávajúci pokrmy.
Upravený, zdvorilý, zručný a proaktívny personál s excelentnými vedomosťami o poskytovaných pokrmoch, nápojoch a vínach. 
Hostia musia byť privítaný a odprevadený k svojmu stolu vo všetkých miestnostiach, kde sa pokrmy a nápoje padávajú.
Vo vonkajších priestoroch je možné aby sa hostia usadili aj sami. K dispozícii však musí byť promptná obsluha.
Personál musí byť vyškolený a musí mať excelentné vedomosti o stolovaní a obsluhe
</t>
  </si>
  <si>
    <t xml:space="preserve">Priamo v jedálni musí musí byť manažér, ktorý dohliada nad stravovaním.
K dispozícii musí byť personál vydávajúci pokrmy.
Upravený, zdvorilý a zručný personál s veľmi dobrými vedomosťami o poskytovaných pokrmoch, nápojoch a vínach.
Hostia musia byť promptne privítaný a usadený
</t>
  </si>
  <si>
    <t xml:space="preserve">V prevádzke musí musí byť supervízor, ktorý dohliada nad stravovaním.
K dispozícii musí byť personál vydávajúci pokrmy.
Upravený, zdvorilý a zručný personál s dobrými vedomosťami o poskytovaných pokrmoch, nápojoch a vínach. 
</t>
  </si>
  <si>
    <t xml:space="preserve">K dispozícii musí byť personál vydávajúci pokrmy.
Upravený, zdvorilý a zručný personál s dobrými vedomosťami o poskytovaných pokrmoch.
</t>
  </si>
  <si>
    <t xml:space="preserve">K dispozícii musí byť personál vydávajúci pokrmy.
Upravený a zdvorilý personál s primeranými vedomosťami o poskytovaných pokrmoch. 
</t>
  </si>
  <si>
    <t>Kontinentálne raňajky (teplé a studené pokrmy) poskytované v na to určenej miestnosti.</t>
  </si>
  <si>
    <t>Raňajkový balíček na požiadanie hosťa.</t>
  </si>
  <si>
    <t>Raňajky poskytované minimálne počas 3 hodín.</t>
  </si>
  <si>
    <t>Raňajky poskytované minimálne počas 2,5 hodín.</t>
  </si>
  <si>
    <t>Raňajky poskytované minimálne počas 2 hodín.</t>
  </si>
  <si>
    <t>Raňajky poskytované minimálne počas 1,5 hodiny.</t>
  </si>
  <si>
    <t>Raňajky poskytované minimálne počas 1 hodiny.</t>
  </si>
  <si>
    <t>Ak raňajky nie sú súčasťou ceny ubytovania, musí byť ich cena jasne uvedená.</t>
  </si>
  <si>
    <t>K dispozícii musí byť menu s presným popisom poskytovaných pokrmov.</t>
  </si>
  <si>
    <t xml:space="preserve">K dispozícii musí byť menu s presným popisom poskytovaných pokrmov ak sa hosť rozhodne raňajkovať s obsluhou. </t>
  </si>
  <si>
    <t xml:space="preserve">Jasné a dobre prezentované menu, ak sú raňajky servírované priamo z kuchyne.
V prípade bufetového podávania raňajok, označené všetky pokrmy. Ďalšie súčasti raňajok, ktoré nie sú priamo vystavené v bufete musia byť uvedené v menu.
</t>
  </si>
  <si>
    <t>Verbálne poskytnutá informácia o raňajkovom menu je akceptovateľná.</t>
  </si>
  <si>
    <t xml:space="preserve">Veľký výber teplých a studených pokrmov. Čerstvé džúsy, ovocie, syry, mäsové výrobky, lokálne špeciality, ryby, veľký výber pekárenských výrobkov, diétne pokrmy.
Pokrmy na požiadanie. 
</t>
  </si>
  <si>
    <t>Veľmi dobrý výber teplých a studených pokrmov.</t>
  </si>
  <si>
    <t>Dobrý výber z teplých a studených pokrmov a doplnkov ako sú napr. maslo, džem, nátierky a pod., káva, čaj, džús prípadne iné nápoje.</t>
  </si>
  <si>
    <t xml:space="preserve">Ďalší teplý pokrm a studený pult vrátane vegetariánskeho pokrmu.
Hosť má na výber, či chce vajíčko na mäkko alebo tvrdo.
</t>
  </si>
  <si>
    <t xml:space="preserve">Ďalší teplý pokrm a studený pult vrátane vegetariánskeho pokrmu.
Hosť má na výber, či chce vajíčko na mäkko alebo tvrdo. Ovocný džús, cereálie, vajíčka, slaninka, šunka, párky, káva, čaj, pečivo prípadne regionálne potraviny. Minimálne 2 pokrmy na výber.
</t>
  </si>
  <si>
    <t xml:space="preserve">Pokrmy výbornej kvality. Všetky teplé pokrmy pripravené na veľmi dobrej úrovni, výborne prezentované a uchovávané pri správnej teplote. </t>
  </si>
  <si>
    <t>Pokrmy excelentnej kvality uvarené z výborných surovín a prezentované excelentným spôsobom.</t>
  </si>
  <si>
    <t xml:space="preserve">Pokrmy dobrej kvality uvarené a prezentované vhodným spôsobom. </t>
  </si>
  <si>
    <t>Všetky teplé pokrmy pripravené zručným kuchárom, dobre prezentované a uchovávané pri správnej teplote. Nápoje ako džúsy vychladené, pečivo čerstvé.</t>
  </si>
  <si>
    <t>Všetky teplé pokrmy dobre prezentované a uchovávané pri správnej teplote. Nápoje ako džúsy vychladené, pečivo čerstvé.</t>
  </si>
  <si>
    <t>Raňajkové stoly prestreté prestieraním. Pre každého hosťa musí byť k dispozícii príbor (malý nôž, veľký nôž, vidlička, lyžička, tanierik a obrúsok). Na stole musí byť soľnička, čierne korenie, cukor, mlieko, maslo a džem).</t>
  </si>
  <si>
    <t xml:space="preserve">Samoobslužný bufetový spôsob je akceptovateľný. Bufet musí byť zásobovaný pravidelne.
Horúce nápoje servírované na stole. 
</t>
  </si>
  <si>
    <t xml:space="preserve">Kompletný stolový servis pripravený v prípade požiadavky hosťa. </t>
  </si>
  <si>
    <t xml:space="preserve">Kompletný stolový servis. V prípade bufetu sa vyžaduje vyšší stupeň asistencie. </t>
  </si>
  <si>
    <t xml:space="preserve">Výdaj obedového menu v čase 3 hodín.
Ostatné pokrmy uvedené v jedálnom lístku poskytované a la carte minimálne počas 5 hodín. 
</t>
  </si>
  <si>
    <t xml:space="preserve">Obedové menu poskytované v čase 3 hodín.
Ostatné pokrmy uvedené v jedálnom lístku poskytované a la carte minimálne počas 4 hodín.
</t>
  </si>
  <si>
    <t xml:space="preserve">Obedové menu poskytované v čase 3 hodín.
Ostatné pokrmy uvedené v jedálnom lístku poskytované a la carte minimálne počas 3 hodín.
</t>
  </si>
  <si>
    <t>Obedové menu poskytované minimálne počas 3 hodín.</t>
  </si>
  <si>
    <t>Večera poskytovaná minimálne počas 4,5 hodín.</t>
  </si>
  <si>
    <t>Večera poskytovaná minimálne počas 4 hodín.</t>
  </si>
  <si>
    <t>Večera poskytovaná minimálne počas 3 hodín.</t>
  </si>
  <si>
    <t>Večera poskytovaná minimálne počas 2,5 hodín.</t>
  </si>
  <si>
    <t>Večera poskytovaná minimálne počas 2 hodín.</t>
  </si>
  <si>
    <t xml:space="preserve">Veľký výber pokrmov excelentnej kvality.
Veľký výber potravín.
</t>
  </si>
  <si>
    <t>Na výber 3 pokrmy. Dva pokrmy musia byť teplé, tretí môže byť studený.</t>
  </si>
  <si>
    <t>Na výber 2 pokrmy. Jeden pokrm musí byť teplý, druhý môže byť studený.</t>
  </si>
  <si>
    <t>Menu môže byť podávané aj ústne.</t>
  </si>
  <si>
    <t>Menu musí byť v písomnej podobe.</t>
  </si>
  <si>
    <t>Menu musí byť v písomnej podobe s jasne uvedenou cenou pokrmov a nápojov.</t>
  </si>
  <si>
    <t>Excelentne prezentované menu musí byť v písomnej podobe s jasne uvedenou cenou pokrmov a nápojov.</t>
  </si>
  <si>
    <t xml:space="preserve">Všetky pokrmy čerstvo uvarené zručným kuchárom, vhodne prezentované a servírované pri správnej teplote.
Musí byť zjavné, že na prípravu pokrmov sa používajú čerstvé suroviny.
</t>
  </si>
  <si>
    <t xml:space="preserve">Všetky pokrmy čerstvo uvarené zručným kuchárom, vhodne prezentované a servírované pri správnej teplote.
Minimálne jeden vegetariánsky pokrm musí byť k dispozícii na požiadanie hosťa.
</t>
  </si>
  <si>
    <t xml:space="preserve">Všetky pokrmy čerstvo uvarené dobrým kuchárom, vhodne prezentované a servírované pri správnej teplote.
Pozornosť je treba venovať kvalite pokrmov.
</t>
  </si>
  <si>
    <t xml:space="preserve">Všetky pokrmy pripravené výborným veľmi dobrým kuchárom, starostlivo prezentované a servírované pri správnej teplote.
Pokrmy uvarené správne a pútavo prezentované.
</t>
  </si>
  <si>
    <t xml:space="preserve">Všetky pokrmy čerstvo uvarené excelentným kuchárom z čerstvých surovín. Kvalita stravy musí dosahovať medzinárodnú úroveň. Musia byť prijaté opatrenia pre prípad akýchkoľvek požiadaviek hosťa na stravu.  </t>
  </si>
  <si>
    <t>Všetky pokrmy sú servírované hosťovi obsluhou.</t>
  </si>
  <si>
    <t>Hlavný pokrm je servírovaný hosťovi obsluhou.</t>
  </si>
  <si>
    <t>Hlavný pokrm je servírované hosťovi obsluhou na požiadanie.</t>
  </si>
  <si>
    <t>Samoobsluha napr. formou bufetu je akceptovateľná.</t>
  </si>
  <si>
    <t>Detská stolička na požiadanie.</t>
  </si>
  <si>
    <t xml:space="preserve">Hotel poskytuje ľahké občerstvenie a teplé nápoje formou samoobsluhy. </t>
  </si>
  <si>
    <t>Hotel poskytuje ľahké občerstvenie a teplé nápoje na požiadanie.</t>
  </si>
  <si>
    <t xml:space="preserve">Hotel poskytuje ľahké občerstvenie a teplé nápoje. </t>
  </si>
  <si>
    <t>Hotel poskytuje ľahké občerstvenie a teplé nápoje. Tieto sú servírované hosťovi obsluhou.</t>
  </si>
  <si>
    <t>Hotel poskytuje veľký výber ľahkého občerstvenia a teplých nápojov. Tieto sú servírované hosťovi obsluhou.</t>
  </si>
  <si>
    <t xml:space="preserve">K dispozícii musí byť excelentný výber vín výbornej kvality. 
Vínna karta musí byť jasná, prehľadná s uvedením podrobného popisu vín a a ich cien.
Čašník musí vedieť poskytnúť excelentné informácie o ponúkaných vínach.
</t>
  </si>
  <si>
    <t xml:space="preserve">K dispozícii musí byť výber výborných červených a bielych vín. Vínna karta musí byť jasná, prehľadná s uvedením podrobného popisu vín a ich cien.
Čašník musí vedieť poskytnúť podrobné informácie o ponúkaných vínach.
</t>
  </si>
  <si>
    <t xml:space="preserve">K dispozícii musí byť výber dobrých červených a bielych vín.
Vínna karta musí byť jasná, prehľadná s uvedením cien.
Čašník musí vedieť poskytnúť dobré informácie o poskytovaných vínach. 
</t>
  </si>
  <si>
    <t xml:space="preserve">K dispozícii musí byť výber z viacerých červených a bielych vín.
Čašník musí vedieť poskytnúť základné informácie o víne.
K dispozícii musí byť cena nápojov uvedená v nápojovom lístku.
</t>
  </si>
  <si>
    <t xml:space="preserve">K dispozícii musí byť červené a biele víno.
Čašník musí vedieť poskytnúť základné informácie o víne.
K dispozícii musí byť cena nápojov uvedená v nápojovom lístku.
</t>
  </si>
  <si>
    <t xml:space="preserve">Predaj alkoholických nápojov musí spĺňať požiadavky legislatívy danej krajiny. Ak sa vyžaduje licencia, táto musí byť udelená.
Alkoholické nápoje sa servírujú minimálne v čase podávania pokrmov.
Široký výber alkoholických nápojov ponúkaných v bare, salóne alebo hale je akceptovaný.
K dispozícii musí byť cena nápojov uvedená v nápojovom lístku.
</t>
  </si>
  <si>
    <t xml:space="preserve">Nápoje servíruje obsluha. </t>
  </si>
  <si>
    <t xml:space="preserve">Alkoholické nápoje sa servírujú počas prevádzkových hodín počas dňa a večera. 
K dispozícii je široký výber alkoholických nápojov, ktoré sa ponúkajú v bare alebo salóne. Ak nie je k dispozícii bar, musia byť nápoje servírované obsluhou. 
</t>
  </si>
  <si>
    <t>Nevyžaduje sa. Okrem prípadov zdravotných problémov hosťa.</t>
  </si>
  <si>
    <t xml:space="preserve">Izbová služba k dispozícii počas dňa a večera. Možnosť servírovania občerstvenia (teplé a studené pokrmy), nealkoholických a alkoholických nápojov. K dispozícii jeden pokrm, ktorý si môže hosť objednať na izbu. Táto možnosť musí byť propagovaná na izbe hosťa. </t>
  </si>
  <si>
    <t>Izbová služba k dispozícii 24 hodín denne. Možnosť servírovania občerstvenia (teplé a studené pokrmy), nealkoholických a alkoholických nápojov. Hosť si môže vybrať pokrm z obedového alebo večerného menu reštaurácie v čase prevádzkových hodín reštaurácie.</t>
  </si>
  <si>
    <t>Izbová služba k dispozícii 24 hodín denne. Možnosť servírovania občerstvenia (teplé a studené pokrmy), nealkoholických a alkoholických nápojov. Hosť si môže vybrať z jedálneho lístka reštaurácie v čase prevádzkových hodín reštaurácie.</t>
  </si>
  <si>
    <t xml:space="preserve">Izbová služba objednaná a zabezpečená profesionálnym spôsobom bez dopadu na iné činnosti ubytovacieho zariadenia. 
Zabezpečenie kompletného servisu pri obedoch a večeri. 
Služba musí byť zabezpečená tak, aby mal každý pokrm zodpovedajúcu teplotu. Pokrmy musia byť prinesené osobitne, alebo na výhrevnom vozíku. Servírujú sa na stôl.
</t>
  </si>
  <si>
    <t xml:space="preserve">Izbová služba zabezpečená vhodným spôsobom. Pokrmy servírované na dostatočne veľkom podnose. Spolu s pokrmom musia byť prinesené príbor, servítky, korenie, špáradlá a pod..
Služba musí byť zabezpečená promptne. 
Cenník takejto služby musí byť k dispozícii na izbe hosťa. 
</t>
  </si>
  <si>
    <t>Ak sa služba poskytuje, musí byť vhodne propagovaná. K dispozícii musia byť tácky alebo vozíky pre jej zabezpečenie.</t>
  </si>
  <si>
    <t xml:space="preserve">Široký výber teplých a studených pokrmov. </t>
  </si>
  <si>
    <t>Hosť má možnosť vybrať si medzi kontinentálnymi raňajkami alebo pokrmami servírovanými počas raňajok.</t>
  </si>
  <si>
    <t xml:space="preserve">Spolu s raňajkami musia byť servírované horúce nápoje.
Hosť musí mať možnosť objednať si raňajky telefónom alebo iným spôsobom bez toho aby musel opustiť izbu.
</t>
  </si>
  <si>
    <t xml:space="preserve">Nevyžaduje sa </t>
  </si>
  <si>
    <t xml:space="preserve">Minimálne 6 izieb (spální). </t>
  </si>
  <si>
    <t>Dvere uzamykateľné pomocou kľúča alebo karty</t>
  </si>
  <si>
    <t>Excelentná kvalita a stav izieb. Izby zariadené luxusným nábytkom. Luxusné podlahy, koberce, steny, stropy, nábytok a doplnky.</t>
  </si>
  <si>
    <t xml:space="preserve">Veľmi dobrá kvalita a stav izieb. Výborný štandard podláh, kobercov, stien, stropov, nábytku a doplnkov. </t>
  </si>
  <si>
    <t xml:space="preserve">Dobrá kvalita a stav izieb.
Jednotný štýl podláh, kobercov, stien, stropov, nábytku a doplnkov.
</t>
  </si>
  <si>
    <t>Pomerne dobrá kvalita a stav izieb. Evidentná snaha o jednotný štýl podláh, kobercov, stien, stropov, nábytku a doplnkov.</t>
  </si>
  <si>
    <t xml:space="preserve">Vnútorná vybavenosť ubytovacích zariadení musí byť udržiavaná, nepoškodená a funkčná.
Podlahy, koberce, steny, stropy, nábytok a doplnky akceptovateľnej kvality.
</t>
  </si>
  <si>
    <t xml:space="preserve">Opatrenia na zabránenie hluku z vedľajších izieb, chodieb, vzduchotechniky a pod. 
Hotely situované v centre mesta alebo blízko letiska musia mať okná na odhlučnenie  vonkajšieho ruchu.
</t>
  </si>
  <si>
    <t>Lepšie zabezpečenie pred hlukom.</t>
  </si>
  <si>
    <t>Veľmi dobré zabezpečenie pred hlukom.</t>
  </si>
  <si>
    <t>Minimálny vplyv vnútorného a vonkajšieho hluku.</t>
  </si>
  <si>
    <t>Izby musia byť označené číslami.</t>
  </si>
  <si>
    <t xml:space="preserve">Prikrývka (prehoz) lôžka sa musí meniť každé 2 dni alebo po každom hosťovi. 
Izby vopred pripravené. 
Teplota izby nastavená podľa ročného obdobia.
Izba dobre vyvetraná.
Vykonáva sa večerné upratovanie izby. Táto služba musí byť poskytovaná a propagovaná a zahŕňa:
odostieranie lôžka, vyprázdnenie košov, zatiahnutie závesov, odstránenie vozíkov na poskytovanie stravy. 
</t>
  </si>
  <si>
    <t xml:space="preserve">Prikrývka (prehoz) lôžka sa musí meniť každé 3 dni alebo po každom hosťovi. </t>
  </si>
  <si>
    <t xml:space="preserve">Izby sa čistia denne. Denne sa kontrolujú aby sa zabezpečil vysoký štandard čistoty. Izby na prvý pohľad vyzerajú čisto a sviežo voňajú. Väčšia pozornosť sa venuje izbám, v ktorých boli ubytovaní fajčiari (ak je dovolené fajčenie). 
Všetky steny, stropy, potrubia, lišty, výčnelky, ktoré sú mimo dosahu sa čistia pravidelne 1 x za 14 dní. Všetky povrchy, zariadenia a nábytok musia byť bez prachu, nečistôt, odtlačkov a škvŕn.
Všetky lôžka sa pripravujú denne. 
V prípade dlhšieho pobytu môže byť frekvencia výmeny uterákov a posteľnej bielizne menej častá.
Ubytovacie zariadenie, ktoré realizuje tzv. zelený program alebo sa uchádza o ekologickú značku, postupuje pri výmene posteľnej bielizne, uterákov, osušiek, utierok a predložiek za čisté podľa zásad tohto programu vždy so súhlasom hosťa.
Zavedená správna prax pri výmene posteľnej bielizne. Čistá bielizeň nesmie prísť do kontaktu s použitou a nesmie sa dotýkať podláh.
Prikrývka (prehoz) lôžka sa musí meniť po každom hosťovi. 
</t>
  </si>
  <si>
    <t xml:space="preserve">Izby musia byť veľmi priestranné, umožňujúce ľahký pohyb, pohodlie, stravovanie a relaxáciu.
Izby musia byť veľmi dobre usporiadané a navrhnuté pre možné potreby hostí ako sú: obchodné stretnutia, voľnočasové aktivity a pod.
Ak existuje možnosť prístelky, vyžaduje sa väčší priestor v izbách. 
Všetky izby musia mať dostatok voľného priestoru pre zabezpečenie izbovej služby, aby sa pokrmy mohli konzumovať komfortne. 
</t>
  </si>
  <si>
    <t xml:space="preserve">Všetky izby musia byť priestranné.
Všetky izby musia mať dostatok voľného priestoru pre zabezpečenie izbovej služby, aby sa pokrmy mohli konzumovať komfortne. 
</t>
  </si>
  <si>
    <t xml:space="preserve">Všetky izby musia mať dostatok voľného priestoru pre zabezpečenie izbovej služby.
K dispozícii musí byť priestor pre uchovávanie batožiny.
V blízkosti postele musí byť elektrická zásuvka. 
TV musí byť umiestnené tak, aby sa dal pohodlne pozerať z postele alebo pohovky.
Spálne určené pre rodiny musia byť väčšie. 
</t>
  </si>
  <si>
    <t xml:space="preserve">Izby musia byť všeobecne priestrannejšie s vhodne umiestneným praktickým nábytkom.
Možnosť ľahkého využívania zariadenia izby bez nutnosti presúvania nábytku.
</t>
  </si>
  <si>
    <t xml:space="preserve">Izby musí spĺňať hygienické požiadavky legislatívy danej krajiny.
Všetky spálne musia mať dostatočnú veľkosť aby mal hosť dostatočnú voľnosť pohybu okolo všetkého nábytku aj pri použití rozťahovacích pohoviek. 
Izba  malá s vhodne rozmiestneným nábytkom pre čo najlepšie využitie priestoru.
Rodinné izby viac priestranné.
Dvere otvárateľné bez nutnosti odsúvania nábytku.
Zásuvky k dispozícii bez nutnosti odsúvania nábytku.
</t>
  </si>
  <si>
    <t>K dispozícii sú viaceré trvalé luxusné apartmány.</t>
  </si>
  <si>
    <t>K dispozícii je minimálne jeden trvalý alebo dočasný apartmán (prepojenie viacerých izieb).</t>
  </si>
  <si>
    <t>Nevyžaduje sa.</t>
  </si>
  <si>
    <t xml:space="preserve">Samotné lôžko musí byť širšie ako 90 cm.
Dvojlôžko musí byť široké minimálne 173 cm.
Poschodové lôžko je neakceptovateľné.
Lôžko, čelo lôžka a matrac musia mať excelentnú kvalitu a musia byť v excelentnom stave.
</t>
  </si>
  <si>
    <t xml:space="preserve">Na výber musí byť aj lôžko väčších rozmerov. 
Lôžka musia mať veľmi dobrú kvalitu.
Matrac musí byť vo výbornom stave. 
Čelo lôžka musí byť vo výbornom stave. 
</t>
  </si>
  <si>
    <t xml:space="preserve">Lôžka určené pre deti musia mať veľkosť pre dospelých: 80 x 195 cm.
Lôžka a čelá musia mať dobrú kvalitu.
Prístelka musí mať veľkosť ako trvalé lôžko.
</t>
  </si>
  <si>
    <t>Lôžka a čelá musia mať lepšiu kvalitu.</t>
  </si>
  <si>
    <t xml:space="preserve">Minimálna veľkosť lôžka (vrátane rozkladacích postelí) je:
Samostatné lôžko: 80 x 195 cm.
Dvojlôžko: 153 x 195 cm.
Príležitostné lôžko (prístelka): 80 x 195 cm.
Ako príležitostné lôžko (prístelku) pre deti je možné použiť aj menšie detské lôžko. Detské lôžko sa nepočíta do počtu lôžok.
Rozkladacie gauče určené na spanie sa nepovažujú za trvalé lôžka a je možné ich použiť len ako prístelku. 
Poschodové lôžka sa akceptujú len pre deti. Vzdialenosť medzi spodným a vrchným lôžkom musí byť minimálne 0,75 m. 
Horné lôžko má zábranu (zábradlie) a pod matracom nepriepustnú podložku. Prístup k hornému lôžku sa zabezpečí rebríkom.
Pri objednávke ubytovania musí byť hosť upozornený, že sa jedná o poschodové lôžko.
Všetky lôžka vrátane prísteľok musia mať akceptovateľnú kvalitu a musia byť v dobrom stave. 
Matrac musí byť pohodlný.
Všetky trvalé lôžka musia mať čelo (opierku na hlavu).
</t>
  </si>
  <si>
    <t>V prípade dvojlôžka musí byť veľkorysý prístup z oboch strán.</t>
  </si>
  <si>
    <t>V prípade dvojlôžka musí byť dobrý prístup z oboch strán.</t>
  </si>
  <si>
    <t>V prípade dvojlôžka musí byť jednoduchý prístup z oboch strán.</t>
  </si>
  <si>
    <t xml:space="preserve">Posteľné lôžko musí byť ustlané.  
Ustlané lôžko tvorí: plachta, paplón alebo prikrývka (1 ks) pre každú osobu, vankúš  (2 ks) pre každú osobu, prestieradlo (1 ks) na posteľ.
Paplón a vankúše musia byť navlečené v čistých posteľných povliečkach. 
Ak sú paplóny a vankúše štandardne plnené perím, musí byť na požiadanie hostí k dispozícii aj antialergické paplóny a vankúše.
Náhradné vankúše a deky k dispozícii na vyžiadanie.
Ďalšie paplóny, vankúše a deky prítomné na izbe musia byť čisté, voňavé, zabalené a odložené na vhodnom mieste.
Každý matrac musí mať poťah. Poťahy z plastu alebo kože sú neakceptovateľné pre detské postele.
</t>
  </si>
  <si>
    <t xml:space="preserve">Posteľná bielizeň excelentnej kvality, bezchybne ožehlená a ustlaná. 
Posteľ ustlaná tak, aby vzbudzovala luxusný dojem. 
</t>
  </si>
  <si>
    <t xml:space="preserve">Posteľná bielizeň veľmi dobrej kvality a vo veľmi dobrom stave. 
Posteľ ustlaná tak, aby vzbudzovala veľmi dobrý dojem.
</t>
  </si>
  <si>
    <t xml:space="preserve">Posteľná bielizeň dobrej kvality a v dobrom stave. 
Posteľná bielizeň z umelých materiálov je neakceptovateľná. 
</t>
  </si>
  <si>
    <t>Deky musia byť v dobrom stave.</t>
  </si>
  <si>
    <t xml:space="preserve">Dekorácie, tapety, maľovky a nátery excelentnej kvality a v excelentnom stave. 
Dekorácie navrhnuté so zmyslom pre detail. 
Špičkový profesionálne navrhnutý dizajn.
Kvalitné umenie (obrazy, fotografie alebo postery) vhodne rozmiestnené.
</t>
  </si>
  <si>
    <t xml:space="preserve">Dekorácie, tapety, maľovka a nátery vo veľmi dobrom stave.
Dekorácie veľmi dobrej kvality, profesionálne dobre navrhnutý dizajn.
</t>
  </si>
  <si>
    <t xml:space="preserve">Dekorácie, tapety, maľovka a nátery v dobrom stave. Evidentná je snaha o jednotný dizajn.
Použitie dekoračných predmetov je žiadúce
</t>
  </si>
  <si>
    <t>Tapety, maľovka a nátery v dobrom stave.</t>
  </si>
  <si>
    <t xml:space="preserve">Fixné, individuálne kontrolovateľné, termostatom riadené vykurovanie k dispozícii 24 hodín.
Ventilátory na vyžiadanie v horúcom počasí.
Klimatizácia je povinná.
</t>
  </si>
  <si>
    <t xml:space="preserve">Ventilátory na vyžiadanie v horúcom počasí. 
Klimatizácia nie je povinná, ale odporúča sa podľa lokality, umiestnenia izby a teploty v nej.
</t>
  </si>
  <si>
    <t xml:space="preserve">Fixné, individuálne kontrolovateľné, termostatom riadené vykurovanie. </t>
  </si>
  <si>
    <t xml:space="preserve">Vo vykurovacom období sa objekty vykurujú.
Vykurovanie poskytované bez extra poplatkov a nastaviteľné samotným hosťom.
Ak vykurovanie nie je možné regulovať samotným hosťom, musia byť pre hostí k dispozícii dodatočné vyhrievacie zariadenia. 
Systém vykurovania musí zapnúť pred raňajkami a musí byť v prevádzke v čase hlavných prevádzkových hodín. 
Kúrenie musí zabezpečiť rýchle, bezpečné, tiché a dostatočné vyhriatie izby. 
</t>
  </si>
  <si>
    <t xml:space="preserve">Excelentná intenzita osvetlenia. 
Množstvo samostatne kontrolovateľných variant pre jednotlivé časti izby. 
Dobre rozmiestnené viaceré vypínače. 
Samostatné osvetlenie pre jednotlivé časti izby ako predsieň, kúpeľňa, šatník, obývačka, spálňa a pod.
Osvetlenie kontrolovateľné od postele. 
</t>
  </si>
  <si>
    <t xml:space="preserve">Veľmi dobrá intenzita svetla. 
Možnosť meniť intenzitu osvetlenia pomocou vypínačov.
Dobre rozmiestnené viaceré vypínače. Viaceré svetelné varianty. Samostatné osvetlenie pre jednotlivé časti izby ako predsieň, kúpeľňa, šatník, obývačka, spálňa a pod.
</t>
  </si>
  <si>
    <t xml:space="preserve">Dobrá intenzita svetla.
Možnosť meniť intenzitu osvetlenia pomocou vypínačov.
Viaceré svetelné varianty.
</t>
  </si>
  <si>
    <t xml:space="preserve">Intenzita osvetlenia izby musí spĺňať hygienické požiadavky legislatívy danej krajiny.
Izby dobre osvetlené. 
Výkon osvetlenia 160 W v jednoizba a 220 W dvojizba.
Miestnosti, ktoré hostia používajú individuálne, najmä izba hosťa, obývacia miestnosť alebo hygienické zariadenie majú aspoň jedno elektrické svietidlo ovládané pri vstupe do miestnosti.
</t>
  </si>
  <si>
    <t xml:space="preserve">Minimálne jedno bezpečne otvárateľné okno, ktoré umožní prísun čerstvého vzduchu a vetranie.
Okná dobre upevnené, ľahko otvárateľné, zatvárateľné s možnosťou permanentného otvorenia.
Ak sa jedná o strešné okno alebo okno vo svetlíku s ťažším prístupom, musí byť k dispozícii vhodný otvárací systém alebo tyč, pomocou ktorej sa okno otvára.
Izby bez okien sú neakceptovateľné.
Ak sa jedná o okná, cez ktoré hrozí prístup nežiadúcich osôb, tieto musia byť zabezpečené bezpečnostným kovaním, ktoré zabráni ich úplnému otvoreniu a vstupu nežiadúcich osôb.
Namiesto vonkajších okien je možné akceptovať vnútorné átrium.
Ak okná nie sú otvárateľné, musí byť zabezpečená ventilácia vzduchu vzduchotechnikou. 
</t>
  </si>
  <si>
    <t xml:space="preserve">Tienidlá okien veľmi dobrej kvality a vo veľmi dobrom stave.
Dôraz sa kladie aj na priestory určené pre biznis aktivity ako sú zasadačky, kde je potrebné úplne eliminovať vonkajšie osvetlenie z dôvodu možnej projekcie.
</t>
  </si>
  <si>
    <t xml:space="preserve">Tienidlá okien excelentnej kvality.
Tienidlá musia izbu úplne zatemniť.
Dôraz sa kladie aj na priestory určené pre biznis aktivity ako sú zasadačky, kde je potrebné úplne eliminovať vonkajšie osvetlenie z dôvodu možnej projekcie.
</t>
  </si>
  <si>
    <t xml:space="preserve">Tienidlá okien musia mať dobrú kvalitu a stav. Závesy musia mať dostatočnú dĺžku a šírku.
Tienidlá musia izbu úplne zatemniť.
Dôraz sa kladie aj na priestory určené pre biznis aktivity ako sú zasadačky, kde je potrebné úplne eliminovať vonkajšie osvetlenie z dôvodu možnej projekcie. 
</t>
  </si>
  <si>
    <t xml:space="preserve">Tienidlá okien musia mať dobrú kvalitu a stav. </t>
  </si>
  <si>
    <t xml:space="preserve">Okná musia byť zatemniteľné pomocou rôznych tienidiel.
Tienidlá okien musia mať akceptovateľnú kvalitu a stav.
K dispozícii musia byť nepriehľadné závesy, rolety alebo žalúzie na všetkých oknách vrátané sklenených výplní na dverách, svetlíkoch a strešných oknách, aby mohli mať hostia súkromie a mohli regulovať vstup vonkajšieho svetla. 
Všetky druhy tienidiel musia byť dobre pripevnené alebo zavesené. 
Závesy musia byť dostatočne dlhé a široké, aby po zatiahnutí dostatočne prekrývali okno.
V izbách umiestnených na prízemí sa odporúča okná opatriť aj záclonou alebo žalúziou.
</t>
  </si>
  <si>
    <t>Podlahy v excelentnej kvalite a stave.</t>
  </si>
  <si>
    <t>Podlahy vo veľmi dobrej kvalite a stave.</t>
  </si>
  <si>
    <t>Podlahy v dobrej kvalite a stave.</t>
  </si>
  <si>
    <t>Podlahy v dobrej kvalite a stave. Podlahy v pomerne dobrej kvalite a stave.</t>
  </si>
  <si>
    <t>Pokrývka podláh, koberce, predložky, parkety, laminátová podlaha a pod. musia byť dobre prichytené a musia mať akceptovateľnú kvalitu a stav.</t>
  </si>
  <si>
    <t xml:space="preserve">Všetok mäkký nábytok a úchytky v excelentnej kvalite a stave. </t>
  </si>
  <si>
    <t>Všetok mäkký nábytok a úchytky vo veľmi dobrej kvalite a stave.</t>
  </si>
  <si>
    <t>Všetok mäkký nábytok a úchytky v dobrej kvalite a stave.</t>
  </si>
  <si>
    <t>Všetok mäkký nábytok a úchytky v pomerne dobrej kvalite a stave.</t>
  </si>
  <si>
    <t>Všetok mäkký nábytok a úchytky musí mať akceptovateľnú kvalitu a stav.</t>
  </si>
  <si>
    <t>Ako ****</t>
  </si>
  <si>
    <t>Príležitostne môže byť k dispozícii jedálenský stôl vhodnej veľkosti.</t>
  </si>
  <si>
    <t xml:space="preserve">Stôl musí byť v tesnej blízkosti zrkadla, osvetlenia a elektrickej zásuvky. 
Stoličky namiesto nočného stolíka sú neakceptovateľné.
</t>
  </si>
  <si>
    <t>Čisté a nepoškodené.</t>
  </si>
  <si>
    <t xml:space="preserve">Namiesto skrine sa akceptuje aj samostatná komoda so zásuvkami.
Veľkosť skrine na šaty má postačovať potrebám hosťa ubytovaného v tomto type ubytovacieho zariadenia.
</t>
  </si>
  <si>
    <t xml:space="preserve">Veľký výber miesta na uloženie šiat.
Vyvýšená plocha na vykladanie kufra.
</t>
  </si>
  <si>
    <t xml:space="preserve">Osvetlenie vo vnútri skrine. </t>
  </si>
  <si>
    <t>Kreslo a stolička luxusnej kvality a stavu, zodpovedajúce veľkosti a štýlu izby.</t>
  </si>
  <si>
    <t xml:space="preserve">Kreslo a stolička výbornej kvality a stavu, zodpovedajúce veľkosti a štýlu izby.
Ako ***
V biznis hotely môže byť čalúnené kreslo nahradené čalúnenou stoličkou.
</t>
  </si>
  <si>
    <t xml:space="preserve">Kreslo a stolička veľmi dobrej kvality a stavu, zodpovedajúce veľkosti a štýlu izby.
Čalúnené kreslo musí mať opierku na ruky a chrbát a musí poskytovať väčší komfort.
Čalúnená stolička musí byť pohodlná.
</t>
  </si>
  <si>
    <t>Stolička pomerne dobrej kvality a stavu, zodpovedajúca veľkosti a štýlu izby.</t>
  </si>
  <si>
    <t>Stolička zodpovedajúca veľkosti a štýlu izby.</t>
  </si>
  <si>
    <t xml:space="preserve">K dispozícii sú viaceré zrkadlá:
Napríklad:
Veľké zrkadlo v predsieni alebo spálni.
Zrkadlo v blízkosti toaletného stolíka.
Zrkadlo nad umývadlom v hygienickom zariadení.
</t>
  </si>
  <si>
    <t>Veľkosť zrkadla: hosť sa musí vidieť od špičiek topánok po vrch hlavy.</t>
  </si>
  <si>
    <t xml:space="preserve">Hotel musí ponúkať širší sortiment teplých nápojov na požiadanie hosťa.
Na izbe musí byť k dispozícii porcelán pre servírovanie teplých nápojov. 
</t>
  </si>
  <si>
    <t>Hotel musí ponúkať širší sortiment teplých nápojov na požiadanie hosťa.</t>
  </si>
  <si>
    <t xml:space="preserve">Hotel musí ponúkať teplé nápoje na požiadanie hosťa. </t>
  </si>
  <si>
    <t xml:space="preserve">Varná kanvica musí byť k dispozícii.
Kanvica nesmie byť umiestnená na zemi. 
Na požiadanie hosťa musia byť k dispozícii potraviny pre prípravu čaju, kávy.
</t>
  </si>
  <si>
    <t>Ďalšie audiovizuálne zariadenia k dispozícii, CD, DVD, MP3 prehrávač, videotéka, satelitná alebo káblová TC, Playstation, X-box a pod.Veľký výber TV a rádiových kanálov.</t>
  </si>
  <si>
    <t>TV musí mať veľkosť uhlopriečky minimálne 46 cm.</t>
  </si>
  <si>
    <t xml:space="preserve">K dispozícii musí byť ovládač na TV.
Hostia musia mať možnosť pohodlného sledovania TV z kresla a postele.
Rádio môže byť nahradené TV s kanálmi rádia.
</t>
  </si>
  <si>
    <t xml:space="preserve">Farebná TV. Naladené kanály. TV môže byť bezpečne umiestnená na stolíku alebo stene tak, aby sa dala pohodlne sledovať. Ak je k dispozícii rádio, musí mať nastavené kanály. </t>
  </si>
  <si>
    <t>Spoločenská miestnosť s TV.</t>
  </si>
  <si>
    <t xml:space="preserve">K dispozícii musia byť minimálne dva telefóny, jeden pri lôžku a druhý pri toaletnom / písacom stolíku. 
Hostia majú mať možnosť kontaktovať jednotlivé oddelenia ubytovacieho zariadenia bez nutnosti prepojenia s recepciou. 
</t>
  </si>
  <si>
    <t xml:space="preserve">K dispozícii musí byť internetová zásuvka alebo možnosť pripojenia na internet pomocou WiFi.
K dispozícii musí byť zápisník, pero alebo ceruzka.
</t>
  </si>
  <si>
    <t xml:space="preserve">Pri telefóne, ktorý je v ubytovacom zariadení na mieste prístupnom hosťom, alebo pri telefóne v hosťovskej izbe musí byť viacjazyčný a zrozumiteľný návod na obsluhu, čísla kontaktov na políciu, lekársku a zdravotnú službu, hasičskú jednotku, linku tiesňového volania a čísla spojení v rámci ubytovacieho zariadenia, telefónne číslo ubytovacieho zariadenia a klapka na hotelovú izbu. Ďalej musia byť uvedené inštrukcie pre využitie ďalších služieb ako je hlasová schránka, možnosť volania z izby do izby a pod.
Telefón v spáli – nepovinné.
Ak telefón nie je k dispozícii, musí byť hosťom vysvetlené ako môžu kontaktovať zamestnanca ubytovacieho zariadenia v nočných hodinách v prípade ohrozenia zdravia. Takáto informácia musí byť poskytnutá na izbe.
</t>
  </si>
  <si>
    <t>Hosť má informáciu o prístupových údajoch na internet na izbe.</t>
  </si>
  <si>
    <t xml:space="preserve">Hosť je informovaný o prístupových údajoch na internet na recepcii. </t>
  </si>
  <si>
    <t xml:space="preserve">Ak sú telefónne služby a internet spoplatnené, musí byť k dispozícii cenník týchto služieb priamo na izbe. </t>
  </si>
  <si>
    <t>Sušič vlasov: 1 ks.</t>
  </si>
  <si>
    <t>Sušič vlasov: 1 ks a ďalší na vyžiadanie, ak je sušič vlasov pevne prichytený v kúpeľni.</t>
  </si>
  <si>
    <t xml:space="preserve">Musia byť k dispozícii informácie o službách ponúkaných hotelom. Vhodným riešením je poskytnúť informácie v zakladači. 
Hosťom musia byť poskytnuté nasledovné informácie:
- Ako privolať pomoc v prípade núdze v nočných hodinách.
- Podrobný protipožiarny evakuačný plán vo viacerých jazykoch.
- Cena telefónnych a internetových služieb.
- Čas podávania pokrmov a menu.
- Izbové menu.
- Odkazová služba.
- Služby práčovne, žehlenia a čistiarne.
- Inštrukcie pre použitie TV, rádia a elektrických zariadení.
- Inštrukcie pre pripojenie sa na internet.
- Ceduľka – NERUŠIŤ určená pre izby s možnosťou vyvesenia na vonkajšej strane dverí. 
- Inštrukcie kde je možné si vyčistiť obuv.
- Inštrukcie ako si požičať žehličku a žehliacu dosku.
- Ďalšie inštrukcie podľa uváženia ubytovacieho zariadenia.
</t>
  </si>
  <si>
    <t xml:space="preserve">Podrobnejšie informácie o hoteli a službách.
Odporúča sa niektoré informácie uvádzať aj vo viacerých jazykoch.
</t>
  </si>
  <si>
    <t>Podrobnejšie informácie o hoteli a službách vo viacerých jazykoch.</t>
  </si>
  <si>
    <t>Nádoba na odpad z nehorľavého materiálu a popolník ak je umožnené fajčenie na izbách.</t>
  </si>
  <si>
    <t>Sklenený pohár na pitnú vodu pre každého hosťa chránený pred prachom pomocou plastového alebo papierového jednorazového krytu alebo vrecúška.</t>
  </si>
  <si>
    <t>Vhodne umiestnená zásuvka pre bezpečné používanie elektrických spotrebičov.</t>
  </si>
  <si>
    <t>Dostatočné množstvo vhodne umiestnených zásuviek pre bezpečné používanie elektrických spotrebičov.</t>
  </si>
  <si>
    <t xml:space="preserve">Kúpeľne a WC môžu byť spoločné pre viaceré izby.
Musia byť určené len pre hostí ubytovacieho zariadenia. Prístup k takýmto sociálnym zariadeniam musí byť bezprostredne v blízkosti izby tak, aby hosť nemusel prechádzať cez verejné priestory a recepciu. O tejto skutočnosti musí byť hosť informovaný pri objednávke.
K dispozícii musí byť umývadlo s tečúcou teplou a studenou vodou o veľkosti 36 x 24 cm.
</t>
  </si>
  <si>
    <t xml:space="preserve">Vaňa alebo sprchový kút. 
WC môže byť na izbe. 
</t>
  </si>
  <si>
    <t>Odporúča sa aj bidet.</t>
  </si>
  <si>
    <t>Všetky kúpeľne musia mať excelentnú kvalitu a stav, musia byť prakticky, funkčne a luxusne vybavené.</t>
  </si>
  <si>
    <t>Všetky kúpeľne musia mať veľmi dobrú kvalitu a stav, musia byť prakticky, funkčne, veľmi pekne a vkusne vybavené.</t>
  </si>
  <si>
    <t>Všetky kúpeľne musia mať dobrú kvalitu a stav, musia byť prakticky, funkčne a pekne vybavené.</t>
  </si>
  <si>
    <t>Všetky kúpeľne musia mať akceptovateľnú kvalitu a stav, musia byť prakticky vybavené, podlahy a obklady musia byť vhodné pre daný účel. Dlážky a steny ľahko umývateľné.</t>
  </si>
  <si>
    <t>Veľmi priestranné kúpeľne s veľkou vaňou, sprchovým kútom a umývadlom.</t>
  </si>
  <si>
    <t xml:space="preserve">Kúpeľňa priestrannejšia s veľkým voľným priestorom. </t>
  </si>
  <si>
    <t>Kúpeľňa dostatočne veľká pre použitie a zabezpečenie nevyhnutného komfortu hosťa.</t>
  </si>
  <si>
    <t>Dostatočné množstvo teplej vody dostupné 24 hodín denne.</t>
  </si>
  <si>
    <t xml:space="preserve">Dostatočné množstvo teplej vody poskytované vo vhodnom čase, obyčajne od 7 00 hod do 22 00 hod.
Kúpeľne a sprchy s možnosťou nastavenia prúdu vody.
</t>
  </si>
  <si>
    <t xml:space="preserve">Všetky kúpeľne musia byť vybavené nasledovne:
- vnútorné uzamykanie,
- polička alebo stolík na odloženie vecí pre hostí,
- mydlo a miska na mydlo alebo tekuté mydlo v zásobníku,
- vešiak na veci,
- protišmyková podložka vo vani a v sprche,
- vešiak na uteráky, 
- elektrické zásuvky s indikáciou voltov.
Ak má kúpeľňa okno, toto musí byť vybavené tienidlom pre zabezpečenie súkromia.
Všetky toalety musia byť okrem základného vybavenia uvedeného v základných požiadavkách  vybavené aj nasledovne:
- kryt WC misy,
- držiak na toaletný papier,
- rezervný toaletný papier.
</t>
  </si>
  <si>
    <t xml:space="preserve">Radiátor na sušenie uterákov s možnosťou nastavenia teploty funkčný počas celého roka. </t>
  </si>
  <si>
    <t xml:space="preserve">Excelentná intenzita osvetlenia, obzvlášť zrkadla. 
Excelentné vyhrievanie, ventilácia a odsávanie vzduchu. 
Radiátor na sušenie uterákov s možnosťou nastavenia teploty funkčný počas celého roka. 
</t>
  </si>
  <si>
    <t>Dobré osvetlenie, ohrievanie, ventilácia a odsávanie vzduchu.</t>
  </si>
  <si>
    <t xml:space="preserve">Osvetlenie – adekvátne prikryté osvetlenie v blízkosti alebo nad zrkadlom.
Ohrievanie – adekvátne vyhrievanie kúpeľne vo vykurovacej sezóne. Radiátor na sušenie uterákov s možnosťou nastavenia teploty.
Vetranie – adekvátne a účinné vetranie (okno alebo ventilátor s odsávaním vzduchu z kúpeľne). 
Ak sú k dispozícii okná, tieto musia byť zabezpečené proti vniknutiu cudzích osôb ak sú ľahko dostupné z vonkajšej strany.
</t>
  </si>
  <si>
    <t xml:space="preserve">Okrem základného vybavenia uvedeného v základných požiadavkách  sa navyše poskytujú:
- 2 utierky na ruky,
- žinka,
Uteráky, utierky, osuška, froté plášť musia mať excelentnú kvalitu a stav.
Poskytuje sa excelentná rada luxusnej kozmetiky (toaletné mydlo alebo telový šampón, vlasový šampón)
Poskytujú sa ďalšie kozmetické výrobky ako telové mlieko a pod. 
Poskytujú sa textilné utierky
</t>
  </si>
  <si>
    <t>Poskytujú sa toaletné mydlo alebo telový šampón, vlasový šampón veľmi dobrej kvality.</t>
  </si>
  <si>
    <t xml:space="preserve">Uteráky dobrej kvality, v dobrom stave a primerane veľké.
Poskytujú sa toaletné mydlo alebo telový šampón, vlasový šampón dobrej kvality.
</t>
  </si>
  <si>
    <t xml:space="preserve">Ubytovacie zariadenia, ktoré realizujú tzv. zelený program alebo sa uchádzajú o ekologickú značku, postupujú pri výmene posteľnej bielizne, uterákov, osušiek, utierok a predložiek za čisté podľa zásad tohto programu vždy so súhlasom hosťa. Hosť musí byť o tomto programe a zásadách jeho uplatňovania informovaný viditeľným a zrozumiteľným spôsobom na izbe alebo v hygienickom zariadení.
Nové tuhé mydlo pre každého hosťa. Tuhé mydlo je možné nahradiť tekutým mydlom v zásobníku. Zásobní musí byť pravidelne dopĺňaný.
Zásobníky mydla musia byť čisté a v dobrom stave.
</t>
  </si>
  <si>
    <t xml:space="preserve">Nábytok, zariadenie a dekorácie excelentnej kvality a stavu navodzujúce luxusný štandard.
K dispozícii musia byť priestory umožňujúce vytvorenie uzavretej spoločnosti. 
K dispozícii musia byť ďalšie zariadenia ako wellness, konferenčná hala a pod. 
</t>
  </si>
  <si>
    <t xml:space="preserve">Nábytok, zariadenie a dekorácie veľmi dobrej kvality a stavu.
Veľký priestor a komfort pre hostí.
</t>
  </si>
  <si>
    <t xml:space="preserve">Nábytok, zariadenie a dekorácie dobrej kvality a stavu.
Veľký priestor a komfort pre hostí.
Oddelená sedacia časť pre hotelových hostí. 
</t>
  </si>
  <si>
    <t xml:space="preserve">Nábytok, zariadenie a dekorácie pomerne dobrej kvality a stavu.
Pomerne veľký priestor a komfort pre hostí.
Dekorácie zlepšujúce pocit hostí ako sú obrazy, zrkadlá, rastliny, ornamenty a pod.
Akceptovateľný priestor a komfort pre potreby hostí.
</t>
  </si>
  <si>
    <t xml:space="preserve">Nábytok, zariadenie, dekorácie akceptovateľnej kvality a stavu.
Akceptovateľný veľkosť a komfort pre hostí podľa počtu hotelových izieb. 
</t>
  </si>
  <si>
    <t xml:space="preserve">Excelentné osvetlenie.
Excelentná kontrola teploty a klimatizácie a vetrania. 
</t>
  </si>
  <si>
    <t xml:space="preserve">Intenzita osvetlenia musí spĺňať hygienické požiadavky legislatívy danej krajiny. 
Osvetlenie musí byť vhodné pre bezpečnosť a komfort vo všetkých verejných oblastiach ubytovacieho zariadenia. Zvýšenú pozornosť je treba venovať schodom a schodiskám a ich osvetleniu vo večerných a nočných hodinách.
Spoločné verejné priestory musia byť vykurované, klimatizované a vetrané podľa požiadaviek legislatívy danej krajiny a musí sa zabezpečiť komfortné prostredie pre hostí.
</t>
  </si>
  <si>
    <t xml:space="preserve">Jasne označená recepcia prevádzkovo oddelená od ostatných priestorov pultom. 
Veľké miesto pre prichádzajúcich a odchádzajúcich hostí a ich batožinu (foyer alebo vstupná hala).
</t>
  </si>
  <si>
    <t xml:space="preserve">Jasne označená recepcia prevádzkovo oddelená od ostatných priestorov pultom. 
Väčšie miesto pre prichádzajúcich a odchádzajúcich hostí a ich batožinu, sedadlá pre hostí.
</t>
  </si>
  <si>
    <t xml:space="preserve">Jasne označená recepcia prevádzkovo oddelená od ostatných priestorov pultom. 
Dostatočne veľké miesto pre prichádzajúcich a odchádzajúcich hostí a ich batožinu.
</t>
  </si>
  <si>
    <t xml:space="preserve">Jasne označená recepcia prevádzkovo oddelená od ostatných priestorov. 
Bar slúžiaci ako recepcia je neakceptovateľný.
</t>
  </si>
  <si>
    <t xml:space="preserve">Jasne označená recepcia prevádzkovo oddelená od ostatných priestorov. 
Namiesto recepcie môže byť hotelová kancelária alebo jasne označený priestor na konci barového pultu.
K dispozícii musí byť zvonček alebo telefón pre ohlásenie personálu v prípade jeho neprítomnosti.
</t>
  </si>
  <si>
    <t xml:space="preserve">Priestory všetkých miest na sedenie musia mať excelentnú kvalitu, stav a veľkosť. Musia byť dobre navrhnuté, aby mali hostia dostatok miesta a súkromia.
K dispozícii musí byť množstvo rôznych stoličiek, sedacích súprav, pohoviek a pod.
Miesta na sedenie nemusia byť vo všetkých halách ale majú byť rozmiestnené tak, aby vytvárali samostatné celky.
Reštauračné stoly majú mať dostatočnú veľkosť. 
Okolo reštauračných stolov musí byť dostatočne veľký priestor, aby mal hosť voľnosť pohybu.
</t>
  </si>
  <si>
    <t>K dispozícii musia byť jedálenské stoly na raňajky za účelom eliminovania časových prestojov.</t>
  </si>
  <si>
    <t xml:space="preserve">K dispozícii musia byť priestory na sedenie s adekvátnym nábytkom v súlade s marketingovými potrebami ubytovacieho zariadenia. </t>
  </si>
  <si>
    <t xml:space="preserve">Bar alebo hala s adekvátnym počtom komfortných sedadiel pre hostí prístupná počas dňa a večera minimálne od raňajok do 22 00 hod.
Možnosť doloženia dodatočných sedadiel v prípade konania akcií.
Oddelená fajčiarska a nefajčiarska časť.
</t>
  </si>
  <si>
    <t xml:space="preserve">Chodby a schodiská priestranné, umožňujúce slobodný pohyb hostí a servisných vozíkov.
K dispozícii musí byť šatňa pre uchovávanie kabátov. Osobné veci hostí musia byť prevzaté personálom a hosť musí dostať lístok. 
Chodby a schodiská neustále osvetlené.
</t>
  </si>
  <si>
    <t xml:space="preserve">Výťah sa vyžaduje ak je izba hosťa viac ako 2 poschodia vyššie alebo nižšie ako je vstupná hala ubytovacieho zariadenia.
Výťah musí mať dostatočnú veľkosť pre komfortný presun hostí. Výťah musí byť kvalitný, čo najmenej hlučný a rýchly. 
</t>
  </si>
  <si>
    <t>Výťah sa vyžaduje ak je izba hosťa viac ako 2 poschodia vyššie alebo nižšie ako je vstupná hala ubytovacieho zariadenia.</t>
  </si>
  <si>
    <t xml:space="preserve">Výťah sa vyžaduje vtedy, ak izba hosťa sa nachádza viac ako 3 poschodia vyššie alebo nižšie ako je vstupná hala ubytovacieho zariadenia. 
Výnimku je možné vykonať v starších budovách, kde z historických alebo architektonických dôvodov nie je možné výťah vybudovať. V takomto prípade musí zabezpečiť hotel pomoc s batožinou.
</t>
  </si>
  <si>
    <t xml:space="preserve">Ich používanie nie je povinné. 
Pomoc s batožinou na požiadanie hosťa ak budova nemá výťah. 
</t>
  </si>
  <si>
    <t>Telefón musí byť umiestnený tak, aby bolo zabezpečené súkromie volajúceho.</t>
  </si>
  <si>
    <t xml:space="preserve">Telefón dostupný 24 hodín. </t>
  </si>
  <si>
    <t xml:space="preserve">Priestranné, luxusné toalety s nadštandardnými hygienickými pomôckami ako sú bavlnené jednorazové uteráky na ruky.
Vybavenie a príslušenstvo excelentnej kvality.
</t>
  </si>
  <si>
    <t>Priestrannejšie toalety, veľmi dobrej kvality.</t>
  </si>
  <si>
    <t>Priestrannejšie toalety dobrej kvality.</t>
  </si>
  <si>
    <t xml:space="preserve">Toalety musia spĺňať hygienické požiadavky legislatívy danej krajiny.
Ak sa v hotely ponúkajú pokrmy a nápoje, musí byť k dispozícii verejné WC.
WC musí byť situované vo verejnom priestore.
Toalety musia byť oddelené pre pánov a dámy.
Toalety musia mať dostatočnú kapacitu.
Toalety musia byť od verejných priestorov oddelené predsieňou.
Toalety musia byť dobre udržiavané, čisté, pravidelne kontrolované a adekvátne vetrané.
Na toaletách musí byť k dispozícii:
- zrkadlo nad umývadlom,
- osvetlenie nad umývadlom, 
- uzatvárateľná nádoba na odpadky,
- WC papier,
- kefa na čistenie záchodovej misy,
- v blízkosti umývadla musí byť tekuté mydlo, papierové utierky alebo sušič rúk.
Toaletná misa musí mať sedadlo a uzatvárateľný kryt.
Na dámskych toaletách musia byť:
- vrecko na hygienické vložky, 
- uzatvárateľná nádoba na odpadky.
Toaletný papier musí byť na vhodnom stojane. 
</t>
  </si>
  <si>
    <t>Okolie ubytovacieho zariadenia a záhrada vo výbornom stave, pravidelne udržiavané, výborne vyzerajúce počas celého roka.</t>
  </si>
  <si>
    <t xml:space="preserve">Externé oblasti zahŕňajú vonkajší vzhľad budov, okolie ubytovacieho zariadenia, záhrady, cesty, parkoviská a pod. 
Vonkajšie oblasti majú byť vo vyhovujúcom stave.
Vstup do ubytovacieho zariadenia musí byť jasne identifikovateľný a vstupné dvere musia byť večer a v noci osvetlené.
Verejné priestory musia byť osvetlené pre zabezpečenie bezpečnosti a pohodlia hostí.
Pozemky a záhrady musia byť udržiavané a čisté.
Parkoviská musia byť udržiavané, čisté a vyznačené.
Pozornosť je potrebné venovať bezpečnosti hostí a ich veciam na parkoviskách ako aj v okolí ubytovacieho zariadenia.
</t>
  </si>
  <si>
    <t>Musia byť splnené protipožiarne požiadavky legislatívy danej krajiny.</t>
  </si>
  <si>
    <t xml:space="preserve">Pre zabezpečenie vysokého stupňa bezpečnosti a ochrany musí mať každý hosť v spálni k dispozícii evakuačný plán a potup. </t>
  </si>
  <si>
    <t>V každej spálni musia byť k dispozícii viacjazyčné pokyny, symboly a diagram pre prípad evakuácie.</t>
  </si>
  <si>
    <t>Na chodbách musí byť evakuačný plán.</t>
  </si>
  <si>
    <t>Na chodbách musia byť hasiace prístroje.</t>
  </si>
  <si>
    <t xml:space="preserve">Únikové východy musia byť jasne vyznačené.
Smer k únikovým východom musí byť jasne vyznačený.
</t>
  </si>
  <si>
    <t>Lekárnička prvej pomoci s adekvátnym vybavením musí byť na recepcii.</t>
  </si>
  <si>
    <t>Zavedený systém manažérstva kvality.</t>
  </si>
  <si>
    <t>Reklamačný poriadok.</t>
  </si>
  <si>
    <t>Okamžite.</t>
  </si>
  <si>
    <t>Postačuje ústna informácia.</t>
  </si>
  <si>
    <t xml:space="preserve">Zavedený systém hodnotenia spokojnosti.
Dotazníkový formulár na izbe hosťa.
</t>
  </si>
  <si>
    <t>Kontrolný stĺpec</t>
  </si>
  <si>
    <t>Dátum</t>
  </si>
  <si>
    <t>Zodpovedná osoba</t>
  </si>
  <si>
    <t>Udalosť</t>
  </si>
  <si>
    <t>Katalóg činností</t>
  </si>
  <si>
    <t>Prijatie vyplneného akčného plánu nápravných opatrení</t>
  </si>
  <si>
    <t>Schválenie akčného plánu nápravných opatrení</t>
  </si>
  <si>
    <t>Vykonanie následného kontrolného auditu</t>
  </si>
  <si>
    <t>Ukončenie auditu</t>
  </si>
  <si>
    <t>Vedúci audítor</t>
  </si>
  <si>
    <t>Stĺpec vyplní penzión</t>
  </si>
  <si>
    <t>Vyplní penzión po audite</t>
  </si>
  <si>
    <t>Prázdna bunka</t>
  </si>
  <si>
    <t>Klasifikácia</t>
  </si>
  <si>
    <t>Výsledok samohodnotenia</t>
  </si>
  <si>
    <t>Požiadavky pre triedu hotela</t>
  </si>
  <si>
    <t>Požiadavky pre triedu penziónu</t>
  </si>
  <si>
    <t>Názov spoločnosti</t>
  </si>
  <si>
    <t>Adresa spoločnosti</t>
  </si>
  <si>
    <t>Názov prevádzky</t>
  </si>
  <si>
    <t>Adresa prevádzky</t>
  </si>
  <si>
    <t>Poznámka</t>
  </si>
  <si>
    <t>Stĺpec vyplní audítor</t>
  </si>
  <si>
    <t>Hotel *****</t>
  </si>
  <si>
    <t>Kategória</t>
  </si>
  <si>
    <t>Hotel ****</t>
  </si>
  <si>
    <t>Hotel ***</t>
  </si>
  <si>
    <t>Hotel **</t>
  </si>
  <si>
    <t>Hotel *</t>
  </si>
  <si>
    <t>Wellness hotel *****</t>
  </si>
  <si>
    <t>Wellness hotel ****</t>
  </si>
  <si>
    <t>Wellness hotel ***</t>
  </si>
  <si>
    <t>Kongresový hotel *****</t>
  </si>
  <si>
    <t>Kongresový hotel ****</t>
  </si>
  <si>
    <t>Kongresový hotel ***</t>
  </si>
  <si>
    <t>Penzión ***</t>
  </si>
  <si>
    <t>Penzión **</t>
  </si>
  <si>
    <t>Samohodnotenie:</t>
  </si>
  <si>
    <t>Samohodnotenie: Stĺpec vyplní hotel</t>
  </si>
  <si>
    <t>Záver:</t>
  </si>
  <si>
    <t>Sebahodnotenie zadajte zhodnotenie: A, B, C, D, E, FX, N/A</t>
  </si>
  <si>
    <t>Sebahodnotenie zadajte hodnotenie: A, B, C, D, E, FX, N/A</t>
  </si>
  <si>
    <t>Hodnotenie audítora: A, B, C, D, E, FX, N/A</t>
  </si>
  <si>
    <t>IHS International Hotel Standard, version 1, Marec 2018</t>
  </si>
  <si>
    <t>Požadovaný počet bodov, ktorý musíte dosiahnuť</t>
  </si>
  <si>
    <t>Vyplnenie samohodnotiaceho formuláru</t>
  </si>
  <si>
    <t>Prijatie a preskúmanie samohodnotiaceho formuláru od zákazníka</t>
  </si>
  <si>
    <t>Vyplnenie formuláru audítorom</t>
  </si>
  <si>
    <t>Požiadavka</t>
  </si>
  <si>
    <t>Kliknite na bunku nižšie a zo zoznamu si vyberte kategóriu a počet hviezdičiek:</t>
  </si>
  <si>
    <t>Po vyplnení tohto formuláru prejdite na hárok Hotel alebo Pension a vyplňte samohodnotiaci formulár</t>
  </si>
  <si>
    <t>Vyplňte formálne údaje</t>
  </si>
  <si>
    <t>Vyplňte samohodnotenie Fakultatívne požiadavky</t>
  </si>
  <si>
    <t>Vyplňte samohodnotenie Hotel alebo Pension</t>
  </si>
  <si>
    <t>Zašlite vyplnený excelový dokument audítorovi</t>
  </si>
  <si>
    <t xml:space="preserve">Pokyny pre klienta </t>
  </si>
  <si>
    <t>Vyplní klient a vedúci audítor</t>
  </si>
  <si>
    <t>Vstupné priestory</t>
  </si>
  <si>
    <t>Pohostinské odbytové strediská</t>
  </si>
  <si>
    <t>Ubytovacie priestory - Vybavenosť izieb</t>
  </si>
  <si>
    <t>Ubytovacie priestory - Predsieň</t>
  </si>
  <si>
    <t>Hygienické zariadenia</t>
  </si>
  <si>
    <t>Výmena bielizne</t>
  </si>
  <si>
    <t>Spoločenské priestory</t>
  </si>
  <si>
    <t>Základné požiadavky na ubytovacie zariadenia</t>
  </si>
  <si>
    <t>Ostatné požiadavky na ubytovacie zariadenia</t>
  </si>
  <si>
    <t>Manažment ubytovacieho zariadenia</t>
  </si>
  <si>
    <t>Legislatívne povinnosti</t>
  </si>
  <si>
    <t xml:space="preserve">Označenie ubytovacieho zariadenia </t>
  </si>
  <si>
    <t>1.3.1</t>
  </si>
  <si>
    <t>1.3.2</t>
  </si>
  <si>
    <t>Dostupnosť ubytovacieho zariadenia</t>
  </si>
  <si>
    <t>Prístup hostí do ubytovacieho zariadenia</t>
  </si>
  <si>
    <t>1.5.1</t>
  </si>
  <si>
    <t>1.5.2</t>
  </si>
  <si>
    <t>1.7.1</t>
  </si>
  <si>
    <t>1.7.2</t>
  </si>
  <si>
    <t>1.10.1</t>
  </si>
  <si>
    <t>1.10.2</t>
  </si>
  <si>
    <t>1.10.3</t>
  </si>
  <si>
    <t>2.1.1</t>
  </si>
  <si>
    <t>2.1.2</t>
  </si>
  <si>
    <t>4.1.1</t>
  </si>
  <si>
    <t>4.1.2</t>
  </si>
  <si>
    <t>4.7.1</t>
  </si>
  <si>
    <t>4.7.2</t>
  </si>
  <si>
    <t>8.1.1</t>
  </si>
  <si>
    <t>8.1.2</t>
  </si>
  <si>
    <t>9.2.1</t>
  </si>
  <si>
    <t>9.2.2</t>
  </si>
  <si>
    <t>9.2.3</t>
  </si>
  <si>
    <t>9.6.1</t>
  </si>
  <si>
    <t>9.6.2</t>
  </si>
  <si>
    <t>9.10.1</t>
  </si>
  <si>
    <t>9.10.2</t>
  </si>
  <si>
    <t>9.25.1</t>
  </si>
  <si>
    <t>9.25.2</t>
  </si>
  <si>
    <t>9.29.1</t>
  </si>
  <si>
    <t>9.29.2</t>
  </si>
  <si>
    <t>9.29.3</t>
  </si>
  <si>
    <t xml:space="preserve">Výťah sa vyžaduje ak je izba hosťa viac ako 2 poschodia vyššie alebo nižšie ako je vstupná hala ubytovacieho zariadenia.
Výťah musí mať dostatočnú veľkosť pre komfortný presun hostí. Výťah musí byť kvalitný, čo najmenej hlučný a rýchly. </t>
  </si>
  <si>
    <t>Výťah sa očakáva v hlavnej budove.
Hotelový personál musí mať samostatný výťah pre manipuláciu s batožinou, bielizňou a izbovú službu</t>
  </si>
  <si>
    <t>Výťah sa vyžaduje vtedy, ak izba hosťa sa nachádza viac ako 3 poschodia vyššie alebo nižšie ako je vstupná hala ubytovacieho zariadenia. 
Výnimku je možné vykonať v starších budovách, kde z historických alebo architektonických dôvodov nie je možné výťah vybudovať. V takomto prípade musí zabezpečiť hotel pomoc s batožinou.</t>
  </si>
  <si>
    <t>Hodnotenie spokojnosti hosťa</t>
  </si>
  <si>
    <t>Vybavovanie reklamácie</t>
  </si>
  <si>
    <t>Systém manažérstva kvality</t>
  </si>
  <si>
    <t>Starostlivosť o zdravie hostí a personálu</t>
  </si>
  <si>
    <t>Protipožiarne opatrenia</t>
  </si>
  <si>
    <t>EXTERNÉ oblasti (podľa potreby)</t>
  </si>
  <si>
    <t>WC vo verejnom priestore</t>
  </si>
  <si>
    <t>Pohostinnosť</t>
  </si>
  <si>
    <t>Údržba - stav budov, interiéru a exteriéru</t>
  </si>
  <si>
    <t>Čistota</t>
  </si>
  <si>
    <t>Kvalita zariadenia</t>
  </si>
  <si>
    <t>Oblečenie personálu</t>
  </si>
  <si>
    <t>Cenník služieb</t>
  </si>
  <si>
    <t>Rezervácie, ceny a fakturácia za služby</t>
  </si>
  <si>
    <t xml:space="preserve">Recepcia – dostupnosť personálu pri príchode a odchode hostí </t>
  </si>
  <si>
    <t>Služba hosťom</t>
  </si>
  <si>
    <t>Manipulácia s batožinou</t>
  </si>
  <si>
    <t>Ďalšie služby recepcie</t>
  </si>
  <si>
    <t xml:space="preserve">Poskytovanie stravovania </t>
  </si>
  <si>
    <t>Vlastníctvo zariadenia spoločného stravovania</t>
  </si>
  <si>
    <t>Úroveň stolovania</t>
  </si>
  <si>
    <t>Obsluha</t>
  </si>
  <si>
    <t>Poskytovanie raňajok</t>
  </si>
  <si>
    <t>Čas raňajok</t>
  </si>
  <si>
    <t>Cena raňajok</t>
  </si>
  <si>
    <t>Menu raňajok</t>
  </si>
  <si>
    <t>Druhy pokrmov</t>
  </si>
  <si>
    <t>Kvalita pokrmov a jedla</t>
  </si>
  <si>
    <t>Spôsob obsluhy</t>
  </si>
  <si>
    <t>Čas poskytovania obeda</t>
  </si>
  <si>
    <t>Čas poskytovania večere</t>
  </si>
  <si>
    <t>Sortiment pokrmov</t>
  </si>
  <si>
    <t>Menu a cena</t>
  </si>
  <si>
    <t>Kvalita pokrmov</t>
  </si>
  <si>
    <t>Vybavenie jedálne</t>
  </si>
  <si>
    <t>Ľahké občerstvenie, desiata, olovrant, popoludňajší čaj, káva</t>
  </si>
  <si>
    <t>Víno a vínny servis</t>
  </si>
  <si>
    <t>Alkoholické nápoje / Licencie (Použiteľné podľa právnych predpisov licencií v každej krajine)</t>
  </si>
  <si>
    <t>Izbová služba</t>
  </si>
  <si>
    <t xml:space="preserve">Izbová služba – raňajky </t>
  </si>
  <si>
    <t>Všeobecná kvalita izieb</t>
  </si>
  <si>
    <t>Počet izieb</t>
  </si>
  <si>
    <t>Označenie izieb</t>
  </si>
  <si>
    <t>Upratovanie</t>
  </si>
  <si>
    <t>Veľkosť a priestrannosť izieb</t>
  </si>
  <si>
    <t>Apartmány</t>
  </si>
  <si>
    <t>Veľkosť lôžka</t>
  </si>
  <si>
    <t>Prístup k lôžku</t>
  </si>
  <si>
    <t xml:space="preserve">Lôžko a jeho súčasti </t>
  </si>
  <si>
    <t>Kvalita posteľnej bielizne</t>
  </si>
  <si>
    <t>Dekorácie - steny, strop a povrchová úprava</t>
  </si>
  <si>
    <t>Vykurovanie a regulácia teploty</t>
  </si>
  <si>
    <t>Osvetlenie</t>
  </si>
  <si>
    <t>Okná</t>
  </si>
  <si>
    <t>Tienenie okien</t>
  </si>
  <si>
    <t>Podlaha</t>
  </si>
  <si>
    <t xml:space="preserve">Mäkký nábytok (koberce, textil, vankúše a pod., kovové úchytky kobercov) </t>
  </si>
  <si>
    <t>Stoly</t>
  </si>
  <si>
    <t>Obrusy a prestieranie</t>
  </si>
  <si>
    <t xml:space="preserve">Skriňa na šaty a priestor pre batožinu </t>
  </si>
  <si>
    <t>Stoličky</t>
  </si>
  <si>
    <t>Zrkadlá</t>
  </si>
  <si>
    <t>Spotrebiče na zohrievanie vody pre teplé nápoje</t>
  </si>
  <si>
    <t>Zariadenia pre zábavu</t>
  </si>
  <si>
    <t>Telefón a internet</t>
  </si>
  <si>
    <t>Cena komunikačných služieb</t>
  </si>
  <si>
    <t>Elektrické sušiče vlasov</t>
  </si>
  <si>
    <t>Informácie o hoteli a službách</t>
  </si>
  <si>
    <t>Rôzne</t>
  </si>
  <si>
    <t>Hygienické zariadenia – kúpeľňa, WC -  Zabezpečenie</t>
  </si>
  <si>
    <t xml:space="preserve">Všeobecná kvalita </t>
  </si>
  <si>
    <t>Veľkosť kúpeľne</t>
  </si>
  <si>
    <t>Prívod vody</t>
  </si>
  <si>
    <t>Vybavenie zariadením</t>
  </si>
  <si>
    <t>Osvetlenie, vykurovanie a vetranie</t>
  </si>
  <si>
    <t>Uteráky a toaletné potreby</t>
  </si>
  <si>
    <t>Verejné priestory. Všeobecné kvalita: všetkých verejných priestorov (Bary, salóniky, recepcia, reštaurácia atď.)</t>
  </si>
  <si>
    <t xml:space="preserve">Priestory recepcie / lobby </t>
  </si>
  <si>
    <t>Bary, salóniky, sedacie plochy a reštaurácie</t>
  </si>
  <si>
    <t xml:space="preserve">Ostatné verejné priestory vrátane chodieb a schodísk </t>
  </si>
  <si>
    <t>Verejný telefón</t>
  </si>
  <si>
    <t>Číslo</t>
  </si>
  <si>
    <t xml:space="preserve">Požiadavka </t>
  </si>
  <si>
    <t>Hygienické zariadenia - Vybavenosť hygienických zariadení</t>
  </si>
  <si>
    <t>-10 % všetkých dosiahnutých bodov</t>
  </si>
  <si>
    <t>Počet odrátaných bodov E</t>
  </si>
  <si>
    <t>Počet bodov po odrátaní E</t>
  </si>
  <si>
    <t>Počet odrátaných bodov FX</t>
  </si>
  <si>
    <t>N</t>
  </si>
  <si>
    <t>Upozornenie: informácie uvedené v tomto dokumente sú dôverné, môžu byť komunikované len medzi certifikačným orgánom, audítorom, klientom, vlastníkom certifikačnej schémy a národnou akreditačnou službou.</t>
  </si>
  <si>
    <t>(C) 2018 HACCP Consulting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</si>
</sst>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2"/>
      <color theme="1"/>
      <name val="Calibri"/>
      <family val="2"/>
      <scheme val="minor"/>
    </font>
    <font>
      <b/>
      <sz val="12"/>
      <color theme="1"/>
      <name val="Calibri"/>
      <family val="2"/>
      <scheme val="minor"/>
    </font>
    <font>
      <sz val="8"/>
      <name val="Calibri"/>
      <family val="2"/>
      <scheme val="minor"/>
    </font>
    <font>
      <b/>
      <sz val="10"/>
      <color theme="1"/>
      <name val="Calibri"/>
      <family val="2"/>
      <scheme val="minor"/>
    </font>
    <font>
      <u/>
      <sz val="12"/>
      <color theme="10"/>
      <name val="Calibri"/>
      <family val="2"/>
      <scheme val="minor"/>
    </font>
    <font>
      <u/>
      <sz val="12"/>
      <color theme="11"/>
      <name val="Calibri"/>
      <family val="2"/>
      <scheme val="minor"/>
    </font>
    <font>
      <sz val="10"/>
      <color theme="1"/>
      <name val="Calibri"/>
      <family val="2"/>
      <scheme val="minor"/>
    </font>
    <font>
      <sz val="10"/>
      <color rgb="FF000000"/>
      <name val="Calibri"/>
      <family val="2"/>
      <scheme val="minor"/>
    </font>
    <font>
      <sz val="12"/>
      <color theme="1"/>
      <name val="Times New Roman"/>
      <family val="1"/>
    </font>
    <font>
      <b/>
      <sz val="12"/>
      <color theme="1"/>
      <name val="Times New Roman"/>
      <family val="1"/>
    </font>
    <font>
      <sz val="12"/>
      <color rgb="FF000000"/>
      <name val="Times New Roman"/>
      <family val="1"/>
    </font>
    <font>
      <sz val="72"/>
      <color theme="1"/>
      <name val="Calibri"/>
      <family val="2"/>
      <scheme val="minor"/>
    </font>
    <font>
      <sz val="36"/>
      <color theme="1"/>
      <name val="Calibri"/>
      <family val="2"/>
      <scheme val="minor"/>
    </font>
    <font>
      <sz val="18"/>
      <color theme="1"/>
      <name val="Calibri"/>
      <family val="2"/>
      <scheme val="minor"/>
    </font>
    <font>
      <vertAlign val="superscript"/>
      <sz val="12"/>
      <color theme="1"/>
      <name val="Times New Roman"/>
      <family val="1"/>
    </font>
    <font>
      <b/>
      <sz val="16"/>
      <color rgb="FF000000"/>
      <name val="Times New Roman"/>
      <family val="1"/>
    </font>
    <font>
      <sz val="14"/>
      <color theme="1"/>
      <name val="Times New Roman"/>
      <family val="1"/>
    </font>
    <font>
      <sz val="14"/>
      <color rgb="FF373737"/>
      <name val="Arial"/>
      <family val="2"/>
    </font>
    <font>
      <sz val="16"/>
      <color rgb="FF333333"/>
      <name val="Courier"/>
      <family val="1"/>
    </font>
    <font>
      <sz val="19.2"/>
      <color rgb="FF2F2F2F"/>
      <name val="Helvetica Neue"/>
      <family val="2"/>
    </font>
    <font>
      <sz val="16"/>
      <color rgb="FF2F2F2F"/>
      <name val="Helvetica Neue"/>
      <family val="2"/>
    </font>
    <font>
      <sz val="20"/>
      <color rgb="FF373737"/>
      <name val="Arial"/>
      <family val="2"/>
    </font>
    <font>
      <b/>
      <sz val="25"/>
      <color theme="1"/>
      <name val="Calibri"/>
      <family val="2"/>
      <scheme val="minor"/>
    </font>
    <font>
      <sz val="12"/>
      <color theme="1"/>
      <name val="Calibri"/>
      <family val="2"/>
    </font>
    <font>
      <b/>
      <sz val="12"/>
      <color theme="1"/>
      <name val="Calibri"/>
      <family val="2"/>
    </font>
    <font>
      <sz val="36"/>
      <color theme="1"/>
      <name val="Calibri"/>
      <family val="2"/>
    </font>
    <font>
      <sz val="12"/>
      <color rgb="FF000000"/>
      <name val="Calibri"/>
      <family val="2"/>
    </font>
    <font>
      <sz val="14"/>
      <color theme="1"/>
      <name val="Calibri"/>
      <family val="2"/>
    </font>
    <font>
      <b/>
      <sz val="16"/>
      <color rgb="FF000000"/>
      <name val="Calibri"/>
      <family val="2"/>
    </font>
    <font>
      <b/>
      <sz val="10"/>
      <color theme="1"/>
      <name val="Calibri"/>
      <family val="2"/>
    </font>
    <font>
      <b/>
      <sz val="25"/>
      <color theme="1"/>
      <name val="Calibri"/>
      <family val="2"/>
    </font>
    <font>
      <sz val="10"/>
      <color theme="1"/>
      <name val="Calibri"/>
      <family val="2"/>
    </font>
    <font>
      <sz val="10"/>
      <color rgb="FF000000"/>
      <name val="Calibri"/>
      <family val="2"/>
    </font>
    <font>
      <sz val="16"/>
      <color rgb="FF333333"/>
      <name val="Calibri"/>
      <family val="2"/>
    </font>
    <font>
      <sz val="14"/>
      <color rgb="FF373737"/>
      <name val="Calibri"/>
      <family val="2"/>
    </font>
    <font>
      <sz val="19.2"/>
      <color rgb="FF2F2F2F"/>
      <name val="Calibri"/>
      <family val="2"/>
    </font>
    <font>
      <sz val="16"/>
      <color rgb="FF2F2F2F"/>
      <name val="Calibri"/>
      <family val="2"/>
    </font>
    <font>
      <sz val="20"/>
      <color rgb="FF373737"/>
      <name val="Calibri"/>
      <family val="2"/>
    </font>
    <font>
      <sz val="10"/>
      <color rgb="FFFBDE2D"/>
      <name val="Inherit"/>
    </font>
    <font>
      <b/>
      <sz val="18"/>
      <color theme="1"/>
      <name val="Calibri"/>
      <family val="2"/>
      <scheme val="minor"/>
    </font>
    <font>
      <sz val="12"/>
      <color theme="1"/>
      <name val="Times New Roman"/>
      <family val="1"/>
    </font>
    <font>
      <b/>
      <sz val="10"/>
      <color rgb="FF000000"/>
      <name val="Calibri"/>
      <family val="2"/>
    </font>
    <font>
      <sz val="14"/>
      <color theme="1"/>
      <name val="Calibri"/>
      <family val="2"/>
    </font>
    <font>
      <sz val="12"/>
      <color theme="1"/>
      <name val="Calibri"/>
      <family val="2"/>
    </font>
    <font>
      <b/>
      <sz val="14"/>
      <color theme="1"/>
      <name val="Calibri"/>
      <family val="2"/>
    </font>
    <font>
      <sz val="14"/>
      <color theme="1"/>
      <name val="Times New Roman"/>
      <family val="1"/>
    </font>
    <font>
      <sz val="10"/>
      <color theme="1"/>
      <name val="Calibri"/>
      <family val="2"/>
    </font>
  </fonts>
  <fills count="1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2F2F2"/>
        <bgColor indexed="64"/>
      </patternFill>
    </fill>
    <fill>
      <patternFill patternType="solid">
        <fgColor rgb="FFDBE5F1"/>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medium">
        <color indexed="64"/>
      </left>
      <right style="medium">
        <color indexed="64"/>
      </right>
      <top/>
      <bottom/>
      <diagonal/>
    </border>
    <border>
      <left/>
      <right style="medium">
        <color indexed="64"/>
      </right>
      <top/>
      <bottom/>
      <diagonal/>
    </border>
  </borders>
  <cellStyleXfs count="12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12">
    <xf numFmtId="0" fontId="0" fillId="0" borderId="0" xfId="0"/>
    <xf numFmtId="0" fontId="0" fillId="0" borderId="1" xfId="0" applyBorder="1"/>
    <xf numFmtId="0" fontId="6" fillId="0" borderId="0" xfId="0" applyFont="1" applyFill="1" applyBorder="1" applyAlignment="1">
      <alignment horizontal="left" vertical="center" wrapText="1"/>
    </xf>
    <xf numFmtId="0" fontId="1" fillId="0" borderId="0" xfId="0" applyFont="1" applyFill="1"/>
    <xf numFmtId="0" fontId="0" fillId="0" borderId="0" xfId="0" applyBorder="1"/>
    <xf numFmtId="0" fontId="0" fillId="0" borderId="0" xfId="0" applyAlignment="1">
      <alignment horizontal="right"/>
    </xf>
    <xf numFmtId="0" fontId="1" fillId="0" borderId="0" xfId="0" applyFont="1" applyBorder="1"/>
    <xf numFmtId="49" fontId="0" fillId="0" borderId="0" xfId="0" applyNumberFormat="1" applyAlignment="1">
      <alignment wrapText="1"/>
    </xf>
    <xf numFmtId="0" fontId="9" fillId="0" borderId="8" xfId="0" applyFont="1" applyBorder="1" applyAlignment="1">
      <alignment horizontal="center" vertical="center" wrapText="1"/>
    </xf>
    <xf numFmtId="0" fontId="8" fillId="0" borderId="7" xfId="0" applyFont="1" applyBorder="1" applyAlignment="1">
      <alignment horizontal="center" vertical="center" wrapText="1"/>
    </xf>
    <xf numFmtId="9" fontId="8" fillId="0" borderId="8" xfId="0" applyNumberFormat="1" applyFont="1" applyBorder="1" applyAlignment="1">
      <alignment horizontal="center" vertical="center" wrapText="1"/>
    </xf>
    <xf numFmtId="0" fontId="8" fillId="0" borderId="8" xfId="0" applyFont="1" applyBorder="1" applyAlignment="1">
      <alignment horizontal="center" vertical="center" wrapText="1"/>
    </xf>
    <xf numFmtId="49" fontId="0" fillId="8" borderId="1" xfId="0" applyNumberFormat="1" applyFill="1" applyBorder="1" applyAlignment="1">
      <alignment horizontal="center" wrapText="1"/>
    </xf>
    <xf numFmtId="49" fontId="0" fillId="9" borderId="1" xfId="0" applyNumberFormat="1" applyFill="1" applyBorder="1" applyAlignment="1">
      <alignment horizontal="center" wrapText="1"/>
    </xf>
    <xf numFmtId="49" fontId="0" fillId="10" borderId="1" xfId="0" applyNumberFormat="1" applyFill="1" applyBorder="1" applyAlignment="1">
      <alignment horizontal="center" wrapText="1"/>
    </xf>
    <xf numFmtId="0" fontId="0" fillId="8" borderId="0" xfId="0" applyFill="1"/>
    <xf numFmtId="0" fontId="0" fillId="12" borderId="0" xfId="0" applyFill="1"/>
    <xf numFmtId="0" fontId="0" fillId="0" borderId="0" xfId="0" applyFont="1"/>
    <xf numFmtId="0" fontId="0" fillId="0" borderId="1" xfId="0" applyBorder="1" applyAlignment="1">
      <alignment horizontal="center"/>
    </xf>
    <xf numFmtId="0" fontId="0" fillId="0" borderId="1" xfId="0" applyBorder="1" applyAlignment="1">
      <alignment horizontal="center" wrapText="1"/>
    </xf>
    <xf numFmtId="0" fontId="11" fillId="0" borderId="1" xfId="0" applyFont="1" applyBorder="1" applyAlignment="1">
      <alignment horizontal="center"/>
    </xf>
    <xf numFmtId="0" fontId="12" fillId="0" borderId="1" xfId="0" applyFont="1" applyBorder="1"/>
    <xf numFmtId="0" fontId="13" fillId="0" borderId="1" xfId="0" applyFont="1" applyBorder="1"/>
    <xf numFmtId="0" fontId="0" fillId="0" borderId="0" xfId="0" applyBorder="1" applyAlignment="1">
      <alignment horizontal="center"/>
    </xf>
    <xf numFmtId="0" fontId="0" fillId="11" borderId="1" xfId="0" applyFont="1" applyFill="1" applyBorder="1" applyAlignment="1">
      <alignment horizontal="center" vertical="top" wrapText="1"/>
    </xf>
    <xf numFmtId="0" fontId="0" fillId="11" borderId="1" xfId="0" applyFont="1" applyFill="1" applyBorder="1" applyAlignment="1">
      <alignment horizontal="center"/>
    </xf>
    <xf numFmtId="0" fontId="0" fillId="11" borderId="1" xfId="0" applyFont="1" applyFill="1" applyBorder="1"/>
    <xf numFmtId="0" fontId="9" fillId="11" borderId="1" xfId="0" applyFont="1" applyFill="1" applyBorder="1" applyAlignment="1">
      <alignment vertical="center" wrapText="1"/>
    </xf>
    <xf numFmtId="0" fontId="0" fillId="0" borderId="1" xfId="0" applyFont="1" applyBorder="1"/>
    <xf numFmtId="0" fontId="0" fillId="10" borderId="1" xfId="0" applyFont="1" applyFill="1" applyBorder="1" applyAlignment="1">
      <alignment horizontal="center"/>
    </xf>
    <xf numFmtId="0" fontId="8" fillId="0" borderId="1" xfId="0" applyFont="1" applyBorder="1" applyAlignment="1">
      <alignment vertical="center" wrapText="1"/>
    </xf>
    <xf numFmtId="0" fontId="0" fillId="0" borderId="1" xfId="0" applyFont="1" applyBorder="1" applyAlignment="1">
      <alignment horizontal="center"/>
    </xf>
    <xf numFmtId="0" fontId="0" fillId="10" borderId="1" xfId="0" applyFont="1" applyFill="1" applyBorder="1"/>
    <xf numFmtId="0" fontId="10" fillId="0" borderId="1"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0" fillId="0" borderId="0" xfId="0" applyFont="1" applyBorder="1"/>
    <xf numFmtId="0" fontId="0" fillId="0" borderId="0" xfId="0" applyFont="1" applyBorder="1" applyAlignment="1">
      <alignment horizontal="center"/>
    </xf>
    <xf numFmtId="0" fontId="0" fillId="0" borderId="1" xfId="0" applyFont="1" applyBorder="1" applyAlignment="1">
      <alignment horizontal="center" vertical="top" wrapText="1"/>
    </xf>
    <xf numFmtId="0" fontId="3" fillId="8" borderId="9"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10" borderId="9" xfId="0" applyFont="1" applyFill="1" applyBorder="1" applyAlignment="1">
      <alignment horizontal="center" vertical="center" wrapText="1"/>
    </xf>
    <xf numFmtId="49" fontId="15" fillId="7" borderId="1" xfId="0" applyNumberFormat="1" applyFont="1" applyFill="1" applyBorder="1" applyAlignment="1">
      <alignment horizontal="center" vertical="center" wrapText="1"/>
    </xf>
    <xf numFmtId="49" fontId="0" fillId="0" borderId="1" xfId="0" applyNumberFormat="1" applyBorder="1" applyAlignment="1">
      <alignment vertical="top" wrapText="1"/>
    </xf>
    <xf numFmtId="49" fontId="0" fillId="0" borderId="1" xfId="0" applyNumberFormat="1" applyFont="1" applyBorder="1" applyAlignment="1">
      <alignment vertical="top" wrapText="1"/>
    </xf>
    <xf numFmtId="0" fontId="0" fillId="11" borderId="1" xfId="0" applyNumberFormat="1" applyFill="1" applyBorder="1" applyAlignment="1">
      <alignment horizontal="center" vertical="center" wrapText="1"/>
    </xf>
    <xf numFmtId="49" fontId="16" fillId="7" borderId="1" xfId="0" applyNumberFormat="1" applyFont="1" applyFill="1" applyBorder="1" applyAlignment="1">
      <alignment horizontal="center" vertical="center" wrapText="1"/>
    </xf>
    <xf numFmtId="0" fontId="18" fillId="0" borderId="0" xfId="0" applyFont="1"/>
    <xf numFmtId="0" fontId="19" fillId="0" borderId="0" xfId="0" applyFont="1"/>
    <xf numFmtId="0" fontId="1" fillId="0" borderId="0" xfId="0" applyFont="1" applyBorder="1" applyAlignment="1">
      <alignment horizontal="center"/>
    </xf>
    <xf numFmtId="0" fontId="20" fillId="0" borderId="0" xfId="0" applyFont="1"/>
    <xf numFmtId="0" fontId="6" fillId="14" borderId="1" xfId="0" applyFont="1" applyFill="1" applyBorder="1" applyAlignment="1">
      <alignment horizontal="right" vertical="center" wrapText="1"/>
    </xf>
    <xf numFmtId="0" fontId="0" fillId="14" borderId="1" xfId="0" applyFill="1" applyBorder="1"/>
    <xf numFmtId="0" fontId="7" fillId="14" borderId="1" xfId="0" applyFont="1" applyFill="1" applyBorder="1" applyAlignment="1">
      <alignment horizontal="right" vertical="center" wrapText="1"/>
    </xf>
    <xf numFmtId="0" fontId="0" fillId="5" borderId="1" xfId="0" applyFill="1" applyBorder="1" applyAlignment="1">
      <alignment horizontal="right"/>
    </xf>
    <xf numFmtId="0" fontId="0" fillId="5" borderId="1" xfId="0" applyFill="1" applyBorder="1"/>
    <xf numFmtId="0" fontId="0" fillId="4" borderId="1" xfId="0" applyFill="1" applyBorder="1" applyAlignment="1">
      <alignment horizontal="right"/>
    </xf>
    <xf numFmtId="0" fontId="0" fillId="4" borderId="1" xfId="0" applyFill="1" applyBorder="1" applyAlignment="1">
      <alignment horizontal="center"/>
    </xf>
    <xf numFmtId="9" fontId="0" fillId="4" borderId="1" xfId="0" applyNumberFormat="1" applyFill="1" applyBorder="1" applyAlignment="1">
      <alignment horizontal="center"/>
    </xf>
    <xf numFmtId="49" fontId="0" fillId="15" borderId="0" xfId="0" applyNumberFormat="1" applyFill="1" applyAlignment="1">
      <alignment wrapText="1"/>
    </xf>
    <xf numFmtId="49" fontId="1" fillId="15" borderId="0" xfId="0" applyNumberFormat="1" applyFont="1" applyFill="1" applyAlignment="1">
      <alignment wrapText="1"/>
    </xf>
    <xf numFmtId="49" fontId="0" fillId="15" borderId="0" xfId="0" applyNumberFormat="1" applyFont="1" applyFill="1" applyAlignment="1">
      <alignment wrapText="1"/>
    </xf>
    <xf numFmtId="0" fontId="10" fillId="0" borderId="1" xfId="0" applyFont="1" applyBorder="1" applyAlignment="1">
      <alignment vertical="top" wrapText="1"/>
    </xf>
    <xf numFmtId="49" fontId="0" fillId="0" borderId="1" xfId="0" applyNumberFormat="1" applyBorder="1" applyAlignment="1" applyProtection="1">
      <alignment horizontal="center" vertical="center" wrapText="1"/>
      <protection locked="0"/>
    </xf>
    <xf numFmtId="0" fontId="1" fillId="2" borderId="1" xfId="0" applyFont="1" applyFill="1" applyBorder="1" applyAlignment="1">
      <alignment horizontal="center"/>
    </xf>
    <xf numFmtId="49" fontId="23" fillId="0" borderId="0" xfId="0" applyNumberFormat="1" applyFont="1" applyAlignment="1">
      <alignment wrapText="1"/>
    </xf>
    <xf numFmtId="0" fontId="24" fillId="0" borderId="8" xfId="0" applyFont="1" applyBorder="1" applyAlignment="1">
      <alignment horizontal="center" vertical="center" wrapText="1"/>
    </xf>
    <xf numFmtId="0" fontId="23" fillId="0" borderId="7" xfId="0" applyFont="1" applyBorder="1" applyAlignment="1">
      <alignment horizontal="center" vertical="center" wrapText="1"/>
    </xf>
    <xf numFmtId="9" fontId="23" fillId="0" borderId="8" xfId="0" applyNumberFormat="1"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49" fontId="23" fillId="11" borderId="1" xfId="0" applyNumberFormat="1" applyFont="1" applyFill="1" applyBorder="1" applyAlignment="1">
      <alignment wrapText="1"/>
    </xf>
    <xf numFmtId="49" fontId="23" fillId="8" borderId="1" xfId="0" applyNumberFormat="1" applyFont="1" applyFill="1" applyBorder="1" applyAlignment="1">
      <alignment horizontal="center" wrapText="1"/>
    </xf>
    <xf numFmtId="49" fontId="23" fillId="9" borderId="1" xfId="0" applyNumberFormat="1" applyFont="1" applyFill="1" applyBorder="1" applyAlignment="1">
      <alignment horizontal="center" wrapText="1"/>
    </xf>
    <xf numFmtId="49" fontId="23" fillId="10" borderId="1" xfId="0" applyNumberFormat="1" applyFont="1" applyFill="1" applyBorder="1" applyAlignment="1">
      <alignment horizontal="center" wrapText="1"/>
    </xf>
    <xf numFmtId="49" fontId="26" fillId="10" borderId="1" xfId="0" applyNumberFormat="1" applyFont="1" applyFill="1" applyBorder="1" applyAlignment="1">
      <alignment horizontal="center" wrapText="1"/>
    </xf>
    <xf numFmtId="49" fontId="27" fillId="7" borderId="1" xfId="0" applyNumberFormat="1" applyFont="1" applyFill="1" applyBorder="1" applyAlignment="1">
      <alignment horizontal="center" vertical="center" wrapText="1"/>
    </xf>
    <xf numFmtId="49" fontId="28" fillId="7" borderId="1" xfId="0" applyNumberFormat="1" applyFont="1" applyFill="1" applyBorder="1" applyAlignment="1">
      <alignment horizontal="center" vertical="center" wrapText="1"/>
    </xf>
    <xf numFmtId="0" fontId="29" fillId="8" borderId="9" xfId="0" applyFont="1" applyFill="1" applyBorder="1" applyAlignment="1">
      <alignment horizontal="center" vertical="center" wrapText="1"/>
    </xf>
    <xf numFmtId="0" fontId="29" fillId="9" borderId="9" xfId="0" applyFont="1" applyFill="1" applyBorder="1" applyAlignment="1">
      <alignment horizontal="center" vertical="center" wrapText="1"/>
    </xf>
    <xf numFmtId="0" fontId="29" fillId="10" borderId="9" xfId="0" applyFont="1" applyFill="1" applyBorder="1" applyAlignment="1">
      <alignment horizontal="center" vertical="center" wrapText="1"/>
    </xf>
    <xf numFmtId="0" fontId="23" fillId="11" borderId="1" xfId="0" applyNumberFormat="1" applyFont="1" applyFill="1" applyBorder="1" applyAlignment="1">
      <alignment horizontal="center" vertical="center" wrapText="1"/>
    </xf>
    <xf numFmtId="49" fontId="23" fillId="0" borderId="1" xfId="0" applyNumberFormat="1" applyFont="1" applyBorder="1" applyAlignment="1">
      <alignment vertical="top" wrapText="1"/>
    </xf>
    <xf numFmtId="0" fontId="23" fillId="0" borderId="1" xfId="0" applyFont="1" applyBorder="1" applyAlignment="1">
      <alignment vertical="top"/>
    </xf>
    <xf numFmtId="0" fontId="23" fillId="0" borderId="1" xfId="0" applyFont="1" applyBorder="1" applyAlignment="1">
      <alignment vertical="top" wrapText="1"/>
    </xf>
    <xf numFmtId="0" fontId="24" fillId="0" borderId="0" xfId="0" applyFont="1" applyBorder="1"/>
    <xf numFmtId="0" fontId="24" fillId="0" borderId="0" xfId="0" applyFont="1" applyBorder="1" applyAlignment="1">
      <alignment horizontal="center"/>
    </xf>
    <xf numFmtId="0" fontId="23" fillId="0" borderId="0" xfId="0" applyFont="1" applyBorder="1"/>
    <xf numFmtId="0" fontId="23" fillId="0" borderId="0" xfId="0" applyFont="1"/>
    <xf numFmtId="0" fontId="23" fillId="4" borderId="1" xfId="0" applyFont="1" applyFill="1" applyBorder="1" applyAlignment="1">
      <alignment horizontal="right"/>
    </xf>
    <xf numFmtId="0" fontId="23" fillId="4" borderId="1" xfId="0" applyFont="1" applyFill="1" applyBorder="1" applyAlignment="1">
      <alignment horizontal="center"/>
    </xf>
    <xf numFmtId="9" fontId="23" fillId="4" borderId="1" xfId="0" applyNumberFormat="1" applyFont="1" applyFill="1" applyBorder="1" applyAlignment="1">
      <alignment horizontal="center"/>
    </xf>
    <xf numFmtId="0" fontId="23" fillId="5" borderId="1" xfId="0" applyFont="1" applyFill="1" applyBorder="1" applyAlignment="1">
      <alignment horizontal="right"/>
    </xf>
    <xf numFmtId="0" fontId="23" fillId="5" borderId="1" xfId="0" applyFont="1" applyFill="1" applyBorder="1"/>
    <xf numFmtId="0" fontId="24" fillId="0" borderId="0" xfId="0" applyFont="1" applyFill="1"/>
    <xf numFmtId="0" fontId="23" fillId="0" borderId="0" xfId="0" applyFont="1" applyFill="1"/>
    <xf numFmtId="0" fontId="31" fillId="14" borderId="1" xfId="0" applyFont="1" applyFill="1" applyBorder="1" applyAlignment="1">
      <alignment horizontal="right" vertical="center" wrapText="1"/>
    </xf>
    <xf numFmtId="0" fontId="23" fillId="14" borderId="1" xfId="0" applyFont="1" applyFill="1" applyBorder="1"/>
    <xf numFmtId="0" fontId="31" fillId="0" borderId="0" xfId="0" applyFont="1" applyFill="1" applyBorder="1" applyAlignment="1">
      <alignment horizontal="left" vertical="center" wrapText="1"/>
    </xf>
    <xf numFmtId="0" fontId="32" fillId="14" borderId="1" xfId="0" applyFont="1" applyFill="1" applyBorder="1" applyAlignment="1">
      <alignment horizontal="right" vertical="center" wrapText="1"/>
    </xf>
    <xf numFmtId="0" fontId="23" fillId="0" borderId="0" xfId="0" applyFont="1" applyAlignment="1">
      <alignment horizontal="right"/>
    </xf>
    <xf numFmtId="49" fontId="23" fillId="15" borderId="0" xfId="0" applyNumberFormat="1" applyFont="1" applyFill="1" applyAlignment="1">
      <alignment wrapText="1"/>
    </xf>
    <xf numFmtId="49" fontId="24" fillId="15" borderId="0" xfId="0" applyNumberFormat="1" applyFont="1" applyFill="1" applyAlignment="1">
      <alignment wrapText="1"/>
    </xf>
    <xf numFmtId="0" fontId="33" fillId="0" borderId="0" xfId="0" applyFont="1"/>
    <xf numFmtId="0" fontId="35" fillId="0" borderId="0" xfId="0" applyFont="1"/>
    <xf numFmtId="0" fontId="32" fillId="6" borderId="5" xfId="0" applyFont="1" applyFill="1" applyBorder="1" applyAlignment="1">
      <alignment horizontal="left" vertical="center" wrapText="1"/>
    </xf>
    <xf numFmtId="0" fontId="31" fillId="0" borderId="6" xfId="0" applyFont="1" applyBorder="1" applyAlignment="1">
      <alignment horizontal="left" vertical="center" wrapText="1"/>
    </xf>
    <xf numFmtId="0" fontId="32" fillId="6" borderId="6" xfId="0" applyFont="1" applyFill="1" applyBorder="1" applyAlignment="1">
      <alignment horizontal="left" vertical="center" wrapText="1"/>
    </xf>
    <xf numFmtId="1" fontId="31" fillId="0" borderId="6" xfId="0" applyNumberFormat="1" applyFont="1" applyBorder="1" applyAlignment="1">
      <alignment horizontal="left" vertical="center" wrapText="1"/>
    </xf>
    <xf numFmtId="0" fontId="32" fillId="6" borderId="7" xfId="0" applyFont="1" applyFill="1" applyBorder="1" applyAlignment="1">
      <alignment horizontal="left" vertical="center" wrapText="1"/>
    </xf>
    <xf numFmtId="0" fontId="31" fillId="0" borderId="8" xfId="0" applyFont="1" applyBorder="1" applyAlignment="1">
      <alignment horizontal="left" vertical="center" wrapText="1"/>
    </xf>
    <xf numFmtId="0" fontId="32" fillId="6" borderId="8" xfId="0" applyFont="1" applyFill="1" applyBorder="1" applyAlignment="1">
      <alignment horizontal="left" vertical="center" wrapText="1"/>
    </xf>
    <xf numFmtId="1" fontId="31" fillId="0" borderId="8" xfId="0" applyNumberFormat="1" applyFont="1" applyBorder="1" applyAlignment="1">
      <alignment horizontal="left" vertical="center" wrapText="1"/>
    </xf>
    <xf numFmtId="49" fontId="23" fillId="3" borderId="1" xfId="0" applyNumberFormat="1" applyFont="1" applyFill="1" applyBorder="1" applyAlignment="1">
      <alignment vertical="top" wrapText="1"/>
    </xf>
    <xf numFmtId="0" fontId="23" fillId="5" borderId="1" xfId="0" applyFont="1" applyFill="1" applyBorder="1" applyAlignment="1">
      <alignment horizontal="center"/>
    </xf>
    <xf numFmtId="0" fontId="23" fillId="14" borderId="1" xfId="0" applyFont="1" applyFill="1" applyBorder="1" applyAlignment="1">
      <alignment horizontal="center"/>
    </xf>
    <xf numFmtId="1" fontId="23" fillId="14" borderId="1" xfId="0" applyNumberFormat="1" applyFont="1" applyFill="1" applyBorder="1" applyAlignment="1">
      <alignment horizontal="center"/>
    </xf>
    <xf numFmtId="49" fontId="23" fillId="0" borderId="1" xfId="0" applyNumberFormat="1" applyFont="1" applyBorder="1" applyAlignment="1" applyProtection="1">
      <alignment horizontal="center" vertical="center" wrapText="1"/>
      <protection locked="0"/>
    </xf>
    <xf numFmtId="0" fontId="0" fillId="14" borderId="1" xfId="0" applyFill="1" applyBorder="1" applyAlignment="1">
      <alignment horizontal="center"/>
    </xf>
    <xf numFmtId="0" fontId="0" fillId="5" borderId="1" xfId="0" applyFill="1" applyBorder="1" applyAlignment="1">
      <alignment horizontal="center"/>
    </xf>
    <xf numFmtId="0" fontId="0" fillId="0" borderId="0" xfId="0" applyAlignment="1">
      <alignment horizontal="center"/>
    </xf>
    <xf numFmtId="0" fontId="0" fillId="0" borderId="0" xfId="0" applyFill="1" applyAlignment="1">
      <alignment horizontal="center"/>
    </xf>
    <xf numFmtId="0" fontId="0" fillId="10" borderId="0" xfId="0" applyFill="1"/>
    <xf numFmtId="0" fontId="1" fillId="10" borderId="1" xfId="0" applyFont="1" applyFill="1" applyBorder="1" applyAlignment="1">
      <alignment horizontal="center"/>
    </xf>
    <xf numFmtId="0" fontId="1" fillId="2" borderId="1" xfId="0" applyFont="1" applyFill="1" applyBorder="1" applyAlignment="1">
      <alignment horizontal="center"/>
    </xf>
    <xf numFmtId="49" fontId="23" fillId="16" borderId="0" xfId="0" applyNumberFormat="1" applyFont="1" applyFill="1" applyAlignment="1">
      <alignment wrapText="1"/>
    </xf>
    <xf numFmtId="0" fontId="36" fillId="16" borderId="0" xfId="0" applyFont="1" applyFill="1"/>
    <xf numFmtId="49" fontId="23" fillId="9" borderId="0" xfId="0" applyNumberFormat="1" applyFont="1" applyFill="1" applyAlignment="1">
      <alignment wrapText="1"/>
    </xf>
    <xf numFmtId="0" fontId="36" fillId="9" borderId="0" xfId="0" applyFont="1" applyFill="1"/>
    <xf numFmtId="0" fontId="31" fillId="0" borderId="0" xfId="0" applyFont="1" applyBorder="1" applyAlignment="1">
      <alignment horizontal="left" vertical="center" wrapText="1"/>
    </xf>
    <xf numFmtId="1" fontId="31" fillId="0" borderId="0" xfId="0" applyNumberFormat="1" applyFont="1" applyBorder="1" applyAlignment="1">
      <alignment horizontal="left" vertical="center" wrapText="1"/>
    </xf>
    <xf numFmtId="0" fontId="32" fillId="0" borderId="0" xfId="0" applyFont="1" applyFill="1" applyBorder="1" applyAlignment="1">
      <alignment horizontal="left" vertical="center" wrapText="1"/>
    </xf>
    <xf numFmtId="1" fontId="31" fillId="0" borderId="0" xfId="0" applyNumberFormat="1" applyFont="1" applyFill="1" applyBorder="1" applyAlignment="1">
      <alignment horizontal="left" vertical="center" wrapText="1"/>
    </xf>
    <xf numFmtId="49" fontId="0" fillId="15" borderId="0" xfId="0" applyNumberFormat="1" applyFill="1" applyAlignment="1">
      <alignment horizontal="center" wrapText="1"/>
    </xf>
    <xf numFmtId="0" fontId="17" fillId="15" borderId="0" xfId="0" applyFont="1" applyFill="1" applyAlignment="1">
      <alignment horizontal="center"/>
    </xf>
    <xf numFmtId="0" fontId="21" fillId="15" borderId="0" xfId="0" applyFont="1" applyFill="1" applyAlignment="1">
      <alignment horizontal="center"/>
    </xf>
    <xf numFmtId="0" fontId="7" fillId="0" borderId="0" xfId="0" applyFont="1" applyFill="1" applyBorder="1" applyAlignment="1">
      <alignment horizontal="left" vertical="center" wrapText="1"/>
    </xf>
    <xf numFmtId="1" fontId="6" fillId="0" borderId="0" xfId="0" applyNumberFormat="1" applyFont="1" applyFill="1" applyBorder="1" applyAlignment="1">
      <alignment horizontal="left" vertical="center" wrapText="1"/>
    </xf>
    <xf numFmtId="0" fontId="0" fillId="10" borderId="1" xfId="0" applyFill="1" applyBorder="1" applyAlignment="1">
      <alignment horizontal="center" wrapText="1"/>
    </xf>
    <xf numFmtId="0" fontId="38" fillId="0" borderId="0" xfId="0" applyFont="1"/>
    <xf numFmtId="0" fontId="0" fillId="16" borderId="1" xfId="0" applyFont="1" applyFill="1" applyBorder="1" applyAlignment="1" applyProtection="1">
      <alignment horizontal="center"/>
      <protection locked="0"/>
    </xf>
    <xf numFmtId="0" fontId="8" fillId="2" borderId="1" xfId="0"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0" fillId="0" borderId="0" xfId="0" applyFont="1" applyFill="1" applyBorder="1" applyAlignment="1">
      <alignment horizontal="right"/>
    </xf>
    <xf numFmtId="0" fontId="39" fillId="17" borderId="1" xfId="0" applyFont="1" applyFill="1" applyBorder="1" applyAlignment="1">
      <alignment horizontal="center"/>
    </xf>
    <xf numFmtId="0" fontId="39" fillId="0" borderId="1" xfId="0" applyFont="1" applyBorder="1"/>
    <xf numFmtId="0" fontId="1" fillId="2" borderId="1" xfId="0" applyFont="1" applyFill="1" applyBorder="1"/>
    <xf numFmtId="49" fontId="0" fillId="8" borderId="1" xfId="0" applyNumberFormat="1" applyFont="1" applyFill="1" applyBorder="1" applyAlignment="1">
      <alignment horizontal="center" wrapText="1"/>
    </xf>
    <xf numFmtId="0" fontId="0" fillId="0" borderId="0" xfId="0" applyFont="1" applyFill="1" applyBorder="1" applyAlignment="1">
      <alignment horizontal="center"/>
    </xf>
    <xf numFmtId="0" fontId="1" fillId="0" borderId="0" xfId="0" applyFont="1" applyFill="1" applyBorder="1" applyAlignment="1">
      <alignment horizontal="center"/>
    </xf>
    <xf numFmtId="0" fontId="39" fillId="0" borderId="0" xfId="0" applyFont="1" applyFill="1" applyBorder="1" applyAlignment="1">
      <alignment horizontal="center"/>
    </xf>
    <xf numFmtId="0" fontId="0" fillId="0" borderId="1" xfId="0" applyFont="1" applyFill="1" applyBorder="1" applyAlignment="1" applyProtection="1">
      <alignment horizontal="center"/>
      <protection locked="0"/>
    </xf>
    <xf numFmtId="0" fontId="39" fillId="17" borderId="1" xfId="0" applyFont="1" applyFill="1" applyBorder="1" applyAlignment="1" applyProtection="1">
      <alignment horizontal="center"/>
      <protection locked="0"/>
    </xf>
    <xf numFmtId="0" fontId="34" fillId="15" borderId="0" xfId="0" applyFont="1" applyFill="1" applyAlignment="1">
      <alignment horizontal="center"/>
    </xf>
    <xf numFmtId="0" fontId="37" fillId="15" borderId="0" xfId="0" applyFont="1" applyFill="1" applyAlignment="1">
      <alignment horizontal="center"/>
    </xf>
    <xf numFmtId="0" fontId="40" fillId="0" borderId="0" xfId="0" applyFont="1" applyFill="1" applyBorder="1" applyAlignment="1">
      <alignment vertical="center" wrapText="1"/>
    </xf>
    <xf numFmtId="0" fontId="0" fillId="15" borderId="0" xfId="0" applyFill="1"/>
    <xf numFmtId="0" fontId="1" fillId="15" borderId="0" xfId="0" applyFont="1" applyFill="1"/>
    <xf numFmtId="49" fontId="42" fillId="7" borderId="1" xfId="0" applyNumberFormat="1" applyFont="1" applyFill="1" applyBorder="1" applyAlignment="1">
      <alignment horizontal="center" vertical="center" wrapText="1"/>
    </xf>
    <xf numFmtId="49" fontId="43" fillId="3" borderId="1" xfId="0" applyNumberFormat="1" applyFont="1" applyFill="1" applyBorder="1" applyAlignment="1">
      <alignment vertical="top" wrapText="1"/>
    </xf>
    <xf numFmtId="49" fontId="27" fillId="18" borderId="1" xfId="0" applyNumberFormat="1" applyFont="1" applyFill="1" applyBorder="1" applyAlignment="1">
      <alignment horizontal="center" vertical="center" wrapText="1"/>
    </xf>
    <xf numFmtId="49" fontId="42" fillId="18" borderId="1" xfId="0" applyNumberFormat="1" applyFont="1" applyFill="1" applyBorder="1" applyAlignment="1">
      <alignment horizontal="center" vertical="center" wrapText="1"/>
    </xf>
    <xf numFmtId="0" fontId="29" fillId="18" borderId="9" xfId="0" applyFont="1" applyFill="1" applyBorder="1" applyAlignment="1">
      <alignment horizontal="center" vertical="center" wrapText="1"/>
    </xf>
    <xf numFmtId="49" fontId="43" fillId="0" borderId="1" xfId="0" applyNumberFormat="1" applyFont="1" applyBorder="1" applyAlignment="1">
      <alignment vertical="top" wrapText="1"/>
    </xf>
    <xf numFmtId="0" fontId="43" fillId="11" borderId="1" xfId="0" applyNumberFormat="1" applyFont="1" applyFill="1" applyBorder="1" applyAlignment="1">
      <alignment horizontal="center" vertical="center" wrapText="1"/>
    </xf>
    <xf numFmtId="0" fontId="43" fillId="0" borderId="1" xfId="0" applyFont="1" applyBorder="1" applyAlignment="1">
      <alignment vertical="top" wrapText="1"/>
    </xf>
    <xf numFmtId="49" fontId="45" fillId="7" borderId="1" xfId="0" applyNumberFormat="1" applyFont="1" applyFill="1" applyBorder="1" applyAlignment="1">
      <alignment horizontal="center" vertical="center" wrapText="1"/>
    </xf>
    <xf numFmtId="0" fontId="24" fillId="0" borderId="11" xfId="0" applyFont="1" applyBorder="1" applyAlignment="1">
      <alignment horizontal="center" vertical="center" wrapText="1"/>
    </xf>
    <xf numFmtId="0" fontId="29" fillId="8" borderId="1"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10" borderId="1" xfId="0" applyFont="1" applyFill="1" applyBorder="1" applyAlignment="1">
      <alignment horizontal="center" vertical="center" wrapText="1"/>
    </xf>
    <xf numFmtId="49" fontId="23" fillId="0" borderId="0" xfId="0" applyNumberFormat="1" applyFont="1" applyBorder="1" applyAlignment="1">
      <alignment wrapText="1"/>
    </xf>
    <xf numFmtId="0" fontId="9" fillId="0" borderId="11" xfId="0" applyFont="1" applyBorder="1" applyAlignment="1">
      <alignment horizontal="center"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49" fontId="43" fillId="0" borderId="1" xfId="0" applyNumberFormat="1" applyFont="1" applyBorder="1" applyAlignment="1" applyProtection="1">
      <alignment horizontal="center" vertical="center" wrapText="1"/>
      <protection locked="0"/>
    </xf>
    <xf numFmtId="49" fontId="40" fillId="0" borderId="8" xfId="0" applyNumberFormat="1" applyFont="1" applyBorder="1" applyAlignment="1">
      <alignment horizontal="center" vertical="center" wrapText="1"/>
    </xf>
    <xf numFmtId="49" fontId="43" fillId="0" borderId="8" xfId="0" applyNumberFormat="1" applyFont="1" applyBorder="1" applyAlignment="1">
      <alignment horizontal="center" vertical="center" wrapText="1"/>
    </xf>
    <xf numFmtId="0" fontId="46" fillId="14" borderId="1" xfId="0" applyFont="1" applyFill="1" applyBorder="1" applyAlignment="1">
      <alignment horizontal="right" vertical="center" wrapText="1"/>
    </xf>
    <xf numFmtId="0" fontId="0" fillId="14" borderId="1" xfId="0" applyNumberFormat="1" applyFill="1" applyBorder="1" applyAlignment="1">
      <alignment horizontal="center"/>
    </xf>
    <xf numFmtId="0" fontId="1" fillId="2" borderId="1" xfId="0" applyFont="1" applyFill="1" applyBorder="1" applyAlignment="1">
      <alignment horizontal="center"/>
    </xf>
    <xf numFmtId="0" fontId="1" fillId="10" borderId="1"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1" xfId="0" applyFont="1" applyFill="1" applyBorder="1" applyAlignment="1">
      <alignment horizontal="center"/>
    </xf>
    <xf numFmtId="0" fontId="0" fillId="13" borderId="2" xfId="0" applyFill="1" applyBorder="1" applyAlignment="1">
      <alignment horizontal="center"/>
    </xf>
    <xf numFmtId="0" fontId="0" fillId="13" borderId="3" xfId="0" applyFill="1" applyBorder="1" applyAlignment="1">
      <alignment horizontal="center"/>
    </xf>
    <xf numFmtId="0" fontId="0" fillId="13" borderId="4" xfId="0" applyFill="1" applyBorder="1" applyAlignment="1">
      <alignment horizontal="center"/>
    </xf>
    <xf numFmtId="0" fontId="24" fillId="0" borderId="10" xfId="0" applyFont="1" applyBorder="1" applyAlignment="1">
      <alignment horizontal="center" vertical="center" wrapText="1"/>
    </xf>
    <xf numFmtId="0" fontId="24" fillId="0" borderId="7" xfId="0" applyFont="1" applyBorder="1" applyAlignment="1">
      <alignment horizontal="center" vertical="center" wrapText="1"/>
    </xf>
    <xf numFmtId="49" fontId="30" fillId="9" borderId="0" xfId="0" applyNumberFormat="1" applyFont="1" applyFill="1" applyAlignment="1">
      <alignment horizontal="center" wrapText="1"/>
    </xf>
    <xf numFmtId="49" fontId="30" fillId="16" borderId="0" xfId="0" applyNumberFormat="1" applyFont="1" applyFill="1" applyAlignment="1">
      <alignment horizontal="center" wrapText="1"/>
    </xf>
    <xf numFmtId="49" fontId="23" fillId="0" borderId="1" xfId="0" applyNumberFormat="1" applyFont="1" applyBorder="1" applyAlignment="1">
      <alignment horizontal="center" vertical="top" wrapText="1"/>
    </xf>
    <xf numFmtId="49" fontId="25" fillId="11" borderId="1" xfId="0" applyNumberFormat="1" applyFont="1" applyFill="1" applyBorder="1" applyAlignment="1">
      <alignment horizontal="center" wrapText="1"/>
    </xf>
    <xf numFmtId="49" fontId="25" fillId="11" borderId="3" xfId="0" applyNumberFormat="1" applyFont="1" applyFill="1" applyBorder="1" applyAlignment="1">
      <alignment horizontal="center" wrapText="1"/>
    </xf>
    <xf numFmtId="49" fontId="25" fillId="11" borderId="4" xfId="0" applyNumberFormat="1" applyFont="1" applyFill="1" applyBorder="1" applyAlignment="1">
      <alignment horizontal="center" wrapText="1"/>
    </xf>
    <xf numFmtId="49" fontId="44" fillId="18" borderId="2" xfId="0" applyNumberFormat="1" applyFont="1" applyFill="1" applyBorder="1" applyAlignment="1">
      <alignment horizontal="center" vertical="center" wrapText="1"/>
    </xf>
    <xf numFmtId="49" fontId="44" fillId="18" borderId="3" xfId="0" applyNumberFormat="1" applyFont="1" applyFill="1" applyBorder="1" applyAlignment="1">
      <alignment horizontal="center" vertical="center" wrapText="1"/>
    </xf>
    <xf numFmtId="49" fontId="44" fillId="18" borderId="4" xfId="0" applyNumberFormat="1" applyFont="1" applyFill="1" applyBorder="1" applyAlignment="1">
      <alignment horizontal="center" vertical="center" wrapText="1"/>
    </xf>
    <xf numFmtId="49" fontId="22" fillId="16" borderId="0" xfId="0" applyNumberFormat="1" applyFont="1" applyFill="1" applyAlignment="1">
      <alignment horizont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49" fontId="22" fillId="10" borderId="0" xfId="0" applyNumberFormat="1" applyFont="1" applyFill="1" applyAlignment="1">
      <alignment horizontal="center" wrapText="1"/>
    </xf>
    <xf numFmtId="49" fontId="12" fillId="11" borderId="2" xfId="0" applyNumberFormat="1" applyFont="1" applyFill="1" applyBorder="1" applyAlignment="1">
      <alignment horizontal="center" wrapText="1"/>
    </xf>
    <xf numFmtId="49" fontId="12" fillId="11" borderId="3" xfId="0" applyNumberFormat="1" applyFont="1" applyFill="1" applyBorder="1" applyAlignment="1">
      <alignment horizontal="center" wrapText="1"/>
    </xf>
    <xf numFmtId="49" fontId="12" fillId="11" borderId="4" xfId="0" applyNumberFormat="1" applyFont="1" applyFill="1" applyBorder="1" applyAlignment="1">
      <alignment horizontal="center" wrapText="1"/>
    </xf>
  </cellXfs>
  <cellStyles count="1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Normal" xfId="0" builtinId="0"/>
  </cellStyles>
  <dxfs count="145">
    <dxf>
      <font>
        <color rgb="FF9C0006"/>
      </font>
      <fill>
        <patternFill>
          <bgColor rgb="FFFFC7CE"/>
        </patternFill>
      </fill>
    </dxf>
    <dxf>
      <font>
        <color rgb="FF9C0006"/>
      </font>
      <fill>
        <patternFill>
          <bgColor rgb="FFFFC7CE"/>
        </patternFill>
      </fill>
    </dxf>
    <dxf>
      <font>
        <color theme="1"/>
      </font>
      <fill>
        <patternFill>
          <bgColor rgb="FF00B050"/>
        </patternFill>
      </fill>
    </dxf>
    <dxf>
      <font>
        <color theme="1"/>
      </font>
      <fill>
        <patternFill>
          <bgColor rgb="FF00B050"/>
        </patternFill>
      </fill>
    </dxf>
    <dxf>
      <font>
        <color theme="1"/>
      </font>
      <fill>
        <patternFill>
          <bgColor rgb="FF00B05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color theme="1"/>
      </font>
      <fill>
        <patternFill>
          <bgColor rgb="FFFF0000"/>
        </patternFill>
      </fill>
    </dxf>
    <dxf>
      <font>
        <color rgb="FF006100"/>
      </font>
      <fill>
        <patternFill>
          <bgColor rgb="FFC6EFCE"/>
        </patternFill>
      </fill>
    </dxf>
    <dxf>
      <font>
        <color rgb="FF9C0006"/>
      </font>
      <fill>
        <patternFill>
          <bgColor rgb="FFFFC7CE"/>
        </patternFill>
      </fill>
    </dxf>
    <dxf>
      <font>
        <color theme="1"/>
      </font>
      <fill>
        <patternFill>
          <bgColor theme="8" tint="0.59996337778862885"/>
        </patternFill>
      </fill>
    </dxf>
    <dxf>
      <font>
        <color theme="1"/>
      </font>
      <fill>
        <patternFill>
          <bgColor theme="8" tint="0.59996337778862885"/>
        </patternFill>
      </fill>
    </dxf>
    <dxf>
      <font>
        <color rgb="FF9C0006"/>
      </font>
      <fill>
        <patternFill>
          <bgColor theme="6" tint="0.59996337778862885"/>
        </patternFill>
      </fill>
    </dxf>
    <dxf>
      <font>
        <color theme="1"/>
      </font>
      <fill>
        <patternFill>
          <bgColor rgb="FF00B050"/>
        </patternFill>
      </fill>
    </dxf>
    <dxf>
      <font>
        <color theme="1"/>
      </font>
      <fill>
        <patternFill>
          <bgColor rgb="FFFFFF00"/>
        </patternFill>
      </fill>
    </dxf>
    <dxf>
      <font>
        <color theme="1"/>
      </font>
      <fill>
        <patternFill>
          <bgColor rgb="FFFFC000"/>
        </patternFill>
      </fill>
    </dxf>
    <dxf>
      <font>
        <color theme="1"/>
      </font>
      <fill>
        <patternFill>
          <bgColor rgb="FFFF0000"/>
        </patternFill>
      </fill>
    </dxf>
    <dxf>
      <font>
        <color theme="0"/>
      </font>
      <fill>
        <patternFill>
          <bgColor rgb="FF7030A0"/>
        </patternFill>
      </fill>
      <border>
        <left/>
        <right/>
        <top/>
        <bottom/>
      </border>
    </dxf>
    <dxf>
      <font>
        <color theme="0"/>
      </font>
      <fill>
        <patternFill>
          <bgColor theme="1"/>
        </patternFill>
      </fill>
    </dxf>
    <dxf>
      <font>
        <color theme="1"/>
      </font>
      <fill>
        <patternFill>
          <bgColor rgb="FF00B050"/>
        </patternFill>
      </fill>
    </dxf>
    <dxf>
      <font>
        <color theme="1"/>
      </font>
      <fill>
        <patternFill>
          <bgColor rgb="FFFFFF00"/>
        </patternFill>
      </fill>
    </dxf>
    <dxf>
      <font>
        <color theme="1"/>
      </font>
      <fill>
        <patternFill>
          <bgColor rgb="FFFFC000"/>
        </patternFill>
      </fill>
    </dxf>
    <dxf>
      <font>
        <color theme="1"/>
      </font>
      <fill>
        <patternFill>
          <bgColor rgb="FFFF0000"/>
        </patternFill>
      </fill>
    </dxf>
    <dxf>
      <font>
        <color theme="0"/>
      </font>
      <fill>
        <patternFill>
          <bgColor rgb="FF7030A0"/>
        </patternFill>
      </fill>
      <border>
        <left/>
        <right/>
        <top/>
        <bottom/>
      </border>
    </dxf>
    <dxf>
      <font>
        <color theme="0"/>
      </font>
      <fill>
        <patternFill>
          <bgColor theme="1"/>
        </patternFill>
      </fill>
    </dxf>
    <dxf>
      <font>
        <color theme="1"/>
      </font>
      <fill>
        <patternFill>
          <bgColor theme="8" tint="0.59996337778862885"/>
        </patternFill>
      </fill>
    </dxf>
    <dxf>
      <font>
        <color theme="1"/>
      </font>
      <fill>
        <patternFill>
          <bgColor theme="8" tint="0.59996337778862885"/>
        </patternFill>
      </fill>
    </dxf>
    <dxf>
      <font>
        <color rgb="FF9C0006"/>
      </font>
      <fill>
        <patternFill>
          <bgColor theme="6" tint="0.59996337778862885"/>
        </patternFill>
      </fill>
    </dxf>
    <dxf>
      <font>
        <color theme="1"/>
      </font>
      <fill>
        <patternFill>
          <bgColor rgb="FF00B050"/>
        </patternFill>
      </fill>
    </dxf>
    <dxf>
      <font>
        <color theme="1"/>
      </font>
      <fill>
        <patternFill>
          <bgColor rgb="FFFFFF00"/>
        </patternFill>
      </fill>
    </dxf>
    <dxf>
      <font>
        <color theme="1"/>
      </font>
      <fill>
        <patternFill>
          <bgColor rgb="FFFFC000"/>
        </patternFill>
      </fill>
    </dxf>
    <dxf>
      <font>
        <color theme="1"/>
      </font>
      <fill>
        <patternFill>
          <bgColor rgb="FFFF0000"/>
        </patternFill>
      </fill>
    </dxf>
    <dxf>
      <font>
        <color theme="0"/>
      </font>
      <fill>
        <patternFill>
          <bgColor rgb="FF7030A0"/>
        </patternFill>
      </fill>
      <border>
        <left/>
        <right/>
        <top/>
        <bottom/>
      </border>
    </dxf>
    <dxf>
      <font>
        <color theme="0"/>
      </font>
      <fill>
        <patternFill>
          <bgColor theme="1"/>
        </patternFill>
      </fill>
    </dxf>
    <dxf>
      <font>
        <color theme="1"/>
      </font>
      <fill>
        <patternFill>
          <bgColor rgb="FF00B050"/>
        </patternFill>
      </fill>
    </dxf>
    <dxf>
      <font>
        <color theme="1"/>
      </font>
      <fill>
        <patternFill>
          <bgColor rgb="FFFFFF00"/>
        </patternFill>
      </fill>
    </dxf>
    <dxf>
      <font>
        <color theme="1"/>
      </font>
      <fill>
        <patternFill>
          <bgColor rgb="FFFFC000"/>
        </patternFill>
      </fill>
    </dxf>
    <dxf>
      <font>
        <color theme="1"/>
      </font>
      <fill>
        <patternFill>
          <bgColor rgb="FFFF0000"/>
        </patternFill>
      </fill>
    </dxf>
    <dxf>
      <font>
        <color theme="0"/>
      </font>
      <fill>
        <patternFill>
          <bgColor rgb="FF7030A0"/>
        </patternFill>
      </fill>
      <border>
        <left/>
        <right/>
        <top/>
        <bottom/>
      </border>
    </dxf>
    <dxf>
      <font>
        <color theme="0"/>
      </font>
      <fill>
        <patternFill>
          <bgColor theme="1"/>
        </patternFill>
      </fill>
    </dxf>
    <dxf>
      <font>
        <color rgb="FF006100"/>
      </font>
      <fill>
        <patternFill>
          <bgColor rgb="FFC6EFCE"/>
        </patternFill>
      </fill>
    </dxf>
    <dxf>
      <font>
        <color rgb="FF9C0006"/>
      </font>
      <fill>
        <patternFill>
          <bgColor rgb="FFFFC7CE"/>
        </patternFill>
      </fill>
    </dxf>
    <dxf>
      <font>
        <color theme="1"/>
      </font>
      <fill>
        <patternFill>
          <bgColor theme="8" tint="0.59996337778862885"/>
        </patternFill>
      </fill>
    </dxf>
    <dxf>
      <font>
        <color theme="1"/>
      </font>
      <fill>
        <patternFill>
          <bgColor theme="8" tint="0.59996337778862885"/>
        </patternFill>
      </fill>
    </dxf>
    <dxf>
      <font>
        <color rgb="FF9C0006"/>
      </font>
      <fill>
        <patternFill>
          <bgColor theme="6" tint="0.59996337778862885"/>
        </patternFill>
      </fill>
    </dxf>
    <dxf>
      <font>
        <color theme="1"/>
      </font>
      <fill>
        <patternFill>
          <bgColor rgb="FF00B050"/>
        </patternFill>
      </fill>
    </dxf>
    <dxf>
      <font>
        <color theme="1"/>
      </font>
      <fill>
        <patternFill>
          <bgColor rgb="FFFFFF00"/>
        </patternFill>
      </fill>
    </dxf>
    <dxf>
      <font>
        <color theme="1"/>
      </font>
      <fill>
        <patternFill>
          <bgColor rgb="FFFFC000"/>
        </patternFill>
      </fill>
    </dxf>
    <dxf>
      <font>
        <color theme="1"/>
      </font>
      <fill>
        <patternFill>
          <bgColor rgb="FFFF0000"/>
        </patternFill>
      </fill>
    </dxf>
    <dxf>
      <font>
        <color theme="0"/>
      </font>
      <fill>
        <patternFill>
          <bgColor rgb="FF7030A0"/>
        </patternFill>
      </fill>
      <border>
        <left/>
        <right/>
        <top/>
        <bottom/>
      </border>
    </dxf>
    <dxf>
      <font>
        <color theme="0"/>
      </font>
      <fill>
        <patternFill>
          <bgColor theme="1"/>
        </patternFill>
      </fill>
    </dxf>
    <dxf>
      <font>
        <color theme="1"/>
      </font>
      <fill>
        <patternFill>
          <bgColor rgb="FF00B050"/>
        </patternFill>
      </fill>
    </dxf>
    <dxf>
      <font>
        <color theme="1"/>
      </font>
      <fill>
        <patternFill>
          <bgColor rgb="FFFFFF00"/>
        </patternFill>
      </fill>
    </dxf>
    <dxf>
      <font>
        <color theme="1"/>
      </font>
      <fill>
        <patternFill>
          <bgColor rgb="FFFFC000"/>
        </patternFill>
      </fill>
    </dxf>
    <dxf>
      <font>
        <color theme="1"/>
      </font>
      <fill>
        <patternFill>
          <bgColor rgb="FFFF0000"/>
        </patternFill>
      </fill>
    </dxf>
    <dxf>
      <font>
        <color theme="0"/>
      </font>
      <fill>
        <patternFill>
          <bgColor rgb="FF7030A0"/>
        </patternFill>
      </fill>
      <border>
        <left/>
        <right/>
        <top/>
        <bottom/>
      </border>
    </dxf>
    <dxf>
      <font>
        <color theme="0"/>
      </font>
      <fill>
        <patternFill>
          <bgColor theme="1"/>
        </patternFill>
      </fill>
    </dxf>
    <dxf>
      <font>
        <color rgb="FF006100"/>
      </font>
      <fill>
        <patternFill>
          <bgColor rgb="FFC6EFCE"/>
        </patternFill>
      </fill>
    </dxf>
    <dxf>
      <font>
        <color rgb="FF9C0006"/>
      </font>
      <fill>
        <patternFill>
          <bgColor rgb="FFFFC7CE"/>
        </patternFill>
      </fill>
    </dxf>
    <dxf>
      <font>
        <color theme="1"/>
      </font>
      <fill>
        <patternFill>
          <bgColor theme="8" tint="0.59996337778862885"/>
        </patternFill>
      </fill>
    </dxf>
    <dxf>
      <font>
        <color theme="1"/>
      </font>
      <fill>
        <patternFill>
          <bgColor theme="8" tint="0.59996337778862885"/>
        </patternFill>
      </fill>
    </dxf>
    <dxf>
      <font>
        <color rgb="FF9C0006"/>
      </font>
      <fill>
        <patternFill>
          <bgColor theme="6" tint="0.59996337778862885"/>
        </patternFill>
      </fill>
    </dxf>
    <dxf>
      <font>
        <color theme="1"/>
      </font>
      <fill>
        <patternFill>
          <bgColor rgb="FF00B050"/>
        </patternFill>
      </fill>
    </dxf>
    <dxf>
      <font>
        <color theme="1"/>
      </font>
      <fill>
        <patternFill>
          <bgColor rgb="FFFFFF00"/>
        </patternFill>
      </fill>
    </dxf>
    <dxf>
      <font>
        <color theme="1"/>
      </font>
      <fill>
        <patternFill>
          <bgColor rgb="FFFFC000"/>
        </patternFill>
      </fill>
    </dxf>
    <dxf>
      <font>
        <color theme="1"/>
      </font>
      <fill>
        <patternFill>
          <bgColor rgb="FFFF0000"/>
        </patternFill>
      </fill>
    </dxf>
    <dxf>
      <font>
        <color theme="0"/>
      </font>
      <fill>
        <patternFill>
          <bgColor rgb="FF7030A0"/>
        </patternFill>
      </fill>
      <border>
        <left/>
        <right/>
        <top/>
        <bottom/>
      </border>
    </dxf>
    <dxf>
      <font>
        <color theme="0"/>
      </font>
      <fill>
        <patternFill>
          <bgColor theme="1"/>
        </patternFill>
      </fill>
    </dxf>
    <dxf>
      <font>
        <color theme="1"/>
      </font>
      <fill>
        <patternFill>
          <bgColor rgb="FF00B050"/>
        </patternFill>
      </fill>
    </dxf>
    <dxf>
      <font>
        <color theme="1"/>
      </font>
      <fill>
        <patternFill>
          <bgColor rgb="FFFFFF00"/>
        </patternFill>
      </fill>
    </dxf>
    <dxf>
      <font>
        <color theme="1"/>
      </font>
      <fill>
        <patternFill>
          <bgColor rgb="FFFFC000"/>
        </patternFill>
      </fill>
    </dxf>
    <dxf>
      <font>
        <color theme="1"/>
      </font>
      <fill>
        <patternFill>
          <bgColor rgb="FFFF0000"/>
        </patternFill>
      </fill>
    </dxf>
    <dxf>
      <font>
        <color theme="0"/>
      </font>
      <fill>
        <patternFill>
          <bgColor rgb="FF7030A0"/>
        </patternFill>
      </fill>
      <border>
        <left/>
        <right/>
        <top/>
        <bottom/>
      </border>
    </dxf>
    <dxf>
      <font>
        <color theme="0"/>
      </font>
      <fill>
        <patternFill>
          <bgColor theme="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s>
  <tableStyles count="0" defaultTableStyle="TableStyleMedium9" defaultPivotStyle="PivotStyleMedium4"/>
  <colors>
    <mruColors>
      <color rgb="FF9FE261"/>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Počet jednotlivých klasifikácií</a:t>
            </a:r>
          </a:p>
        </c:rich>
      </c:tx>
      <c:overlay val="0"/>
    </c:title>
    <c:autoTitleDeleted val="0"/>
    <c:plotArea>
      <c:layout/>
      <c:barChart>
        <c:barDir val="col"/>
        <c:grouping val="clustered"/>
        <c:varyColors val="0"/>
        <c:ser>
          <c:idx val="0"/>
          <c:order val="0"/>
          <c:spPr>
            <a:solidFill>
              <a:srgbClr val="92D050"/>
            </a:solidFill>
          </c:spPr>
          <c:invertIfNegative val="0"/>
          <c:dPt>
            <c:idx val="0"/>
            <c:invertIfNegative val="0"/>
            <c:bubble3D val="0"/>
            <c:spPr>
              <a:solidFill>
                <a:srgbClr val="00B050"/>
              </a:solidFill>
            </c:spPr>
            <c:extLst>
              <c:ext xmlns:c16="http://schemas.microsoft.com/office/drawing/2014/chart" uri="{C3380CC4-5D6E-409C-BE32-E72D297353CC}">
                <c16:uniqueId val="{00000001-621F-6D40-9B57-700233FE7665}"/>
              </c:ext>
            </c:extLst>
          </c:dPt>
          <c:dPt>
            <c:idx val="1"/>
            <c:invertIfNegative val="0"/>
            <c:bubble3D val="0"/>
            <c:spPr>
              <a:solidFill>
                <a:srgbClr val="FFFF00"/>
              </a:solidFill>
            </c:spPr>
            <c:extLst>
              <c:ext xmlns:c16="http://schemas.microsoft.com/office/drawing/2014/chart" uri="{C3380CC4-5D6E-409C-BE32-E72D297353CC}">
                <c16:uniqueId val="{00000003-621F-6D40-9B57-700233FE7665}"/>
              </c:ext>
            </c:extLst>
          </c:dPt>
          <c:dPt>
            <c:idx val="2"/>
            <c:invertIfNegative val="0"/>
            <c:bubble3D val="0"/>
            <c:spPr>
              <a:solidFill>
                <a:srgbClr val="FFC000"/>
              </a:solidFill>
            </c:spPr>
            <c:extLst>
              <c:ext xmlns:c16="http://schemas.microsoft.com/office/drawing/2014/chart" uri="{C3380CC4-5D6E-409C-BE32-E72D297353CC}">
                <c16:uniqueId val="{00000005-621F-6D40-9B57-700233FE7665}"/>
              </c:ext>
            </c:extLst>
          </c:dPt>
          <c:dPt>
            <c:idx val="3"/>
            <c:invertIfNegative val="0"/>
            <c:bubble3D val="0"/>
            <c:spPr>
              <a:solidFill>
                <a:srgbClr val="FF0000"/>
              </a:solidFill>
            </c:spPr>
            <c:extLst>
              <c:ext xmlns:c16="http://schemas.microsoft.com/office/drawing/2014/chart" uri="{C3380CC4-5D6E-409C-BE32-E72D297353CC}">
                <c16:uniqueId val="{00000007-621F-6D40-9B57-700233FE7665}"/>
              </c:ext>
            </c:extLst>
          </c:dPt>
          <c:dPt>
            <c:idx val="4"/>
            <c:invertIfNegative val="0"/>
            <c:bubble3D val="0"/>
            <c:spPr>
              <a:solidFill>
                <a:srgbClr val="7030A0"/>
              </a:solidFill>
            </c:spPr>
            <c:extLst>
              <c:ext xmlns:c16="http://schemas.microsoft.com/office/drawing/2014/chart" uri="{C3380CC4-5D6E-409C-BE32-E72D297353CC}">
                <c16:uniqueId val="{00000009-621F-6D40-9B57-700233FE7665}"/>
              </c:ext>
            </c:extLst>
          </c:dPt>
          <c:dPt>
            <c:idx val="5"/>
            <c:invertIfNegative val="0"/>
            <c:bubble3D val="0"/>
            <c:spPr>
              <a:solidFill>
                <a:schemeClr val="tx1"/>
              </a:solidFill>
            </c:spPr>
            <c:extLst>
              <c:ext xmlns:c16="http://schemas.microsoft.com/office/drawing/2014/chart" uri="{C3380CC4-5D6E-409C-BE32-E72D297353CC}">
                <c16:uniqueId val="{0000000B-621F-6D40-9B57-700233FE7665}"/>
              </c:ext>
            </c:extLst>
          </c:dPt>
          <c:dPt>
            <c:idx val="6"/>
            <c:invertIfNegative val="0"/>
            <c:bubble3D val="0"/>
            <c:spPr>
              <a:solidFill>
                <a:schemeClr val="accent5">
                  <a:lumMod val="40000"/>
                  <a:lumOff val="60000"/>
                </a:schemeClr>
              </a:solidFill>
            </c:spPr>
            <c:extLst>
              <c:ext xmlns:c16="http://schemas.microsoft.com/office/drawing/2014/chart" uri="{C3380CC4-5D6E-409C-BE32-E72D297353CC}">
                <c16:uniqueId val="{0000000D-621F-6D40-9B57-700233FE7665}"/>
              </c:ext>
            </c:extLst>
          </c:dPt>
          <c:dLbls>
            <c:spPr>
              <a:noFill/>
              <a:ln>
                <a:noFill/>
              </a:ln>
              <a:effectLst/>
            </c:spPr>
            <c:txPr>
              <a:bodyPr wrap="square" lIns="38100" tIns="19050" rIns="38100" bIns="19050" anchor="ctr">
                <a:spAutoFit/>
              </a:bodyPr>
              <a:lstStyle/>
              <a:p>
                <a:pPr>
                  <a:defRPr sz="2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Hotel!$C$199:$C$205</c:f>
              <c:strCache>
                <c:ptCount val="7"/>
                <c:pt idx="0">
                  <c:v>Suma A</c:v>
                </c:pt>
                <c:pt idx="1">
                  <c:v>Suma B</c:v>
                </c:pt>
                <c:pt idx="2">
                  <c:v>Suma C</c:v>
                </c:pt>
                <c:pt idx="3">
                  <c:v>Suma D</c:v>
                </c:pt>
                <c:pt idx="4">
                  <c:v>Suma E</c:v>
                </c:pt>
                <c:pt idx="5">
                  <c:v>Suma FX</c:v>
                </c:pt>
                <c:pt idx="6">
                  <c:v>Suma N/A</c:v>
                </c:pt>
              </c:strCache>
            </c:strRef>
          </c:cat>
          <c:val>
            <c:numRef>
              <c:f>Hotel!$D$199:$D$205</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621F-6D40-9B57-700233FE7665}"/>
            </c:ext>
          </c:extLst>
        </c:ser>
        <c:dLbls>
          <c:showLegendKey val="0"/>
          <c:showVal val="0"/>
          <c:showCatName val="0"/>
          <c:showSerName val="0"/>
          <c:showPercent val="0"/>
          <c:showBubbleSize val="0"/>
        </c:dLbls>
        <c:gapWidth val="150"/>
        <c:axId val="-821772464"/>
        <c:axId val="-821770144"/>
      </c:barChart>
      <c:catAx>
        <c:axId val="-821772464"/>
        <c:scaling>
          <c:orientation val="minMax"/>
        </c:scaling>
        <c:delete val="0"/>
        <c:axPos val="b"/>
        <c:numFmt formatCode="General" sourceLinked="0"/>
        <c:majorTickMark val="none"/>
        <c:minorTickMark val="none"/>
        <c:tickLblPos val="nextTo"/>
        <c:txPr>
          <a:bodyPr/>
          <a:lstStyle/>
          <a:p>
            <a:pPr>
              <a:defRPr sz="1200"/>
            </a:pPr>
            <a:endParaRPr lang="en-US"/>
          </a:p>
        </c:txPr>
        <c:crossAx val="-821770144"/>
        <c:crosses val="autoZero"/>
        <c:auto val="1"/>
        <c:lblAlgn val="ctr"/>
        <c:lblOffset val="100"/>
        <c:noMultiLvlLbl val="0"/>
      </c:catAx>
      <c:valAx>
        <c:axId val="-821770144"/>
        <c:scaling>
          <c:orientation val="minMax"/>
          <c:max val="122"/>
        </c:scaling>
        <c:delete val="0"/>
        <c:axPos val="l"/>
        <c:majorGridlines/>
        <c:numFmt formatCode="General" sourceLinked="1"/>
        <c:majorTickMark val="none"/>
        <c:minorTickMark val="none"/>
        <c:tickLblPos val="nextTo"/>
        <c:txPr>
          <a:bodyPr/>
          <a:lstStyle/>
          <a:p>
            <a:pPr>
              <a:defRPr sz="1200"/>
            </a:pPr>
            <a:endParaRPr lang="en-US"/>
          </a:p>
        </c:txPr>
        <c:crossAx val="-821772464"/>
        <c:crosses val="autoZero"/>
        <c:crossBetween val="between"/>
        <c:majorUnit val="5"/>
      </c:valAx>
    </c:plotArea>
    <c:plotVisOnly val="1"/>
    <c:dispBlanksAs val="gap"/>
    <c:showDLblsOverMax val="0"/>
  </c:chart>
  <c:spPr>
    <a:ln w="12700">
      <a:solidFill>
        <a:schemeClr val="tx1">
          <a:lumMod val="95000"/>
          <a:lumOff val="5000"/>
        </a:schemeClr>
      </a:solid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Výsledok auditu (%)</a:t>
            </a:r>
          </a:p>
        </c:rich>
      </c:tx>
      <c:overlay val="0"/>
    </c:title>
    <c:autoTitleDeleted val="0"/>
    <c:plotArea>
      <c:layout/>
      <c:barChart>
        <c:barDir val="col"/>
        <c:grouping val="clustered"/>
        <c:varyColors val="0"/>
        <c:ser>
          <c:idx val="0"/>
          <c:order val="0"/>
          <c:tx>
            <c:strRef>
              <c:f>Hotel!$C$217</c:f>
              <c:strCache>
                <c:ptCount val="1"/>
                <c:pt idx="0">
                  <c:v>Percentuálne plnenie požiadaviek</c:v>
                </c:pt>
              </c:strCache>
            </c:strRef>
          </c:tx>
          <c:invertIfNegative val="0"/>
          <c:dLbls>
            <c:dLbl>
              <c:idx val="0"/>
              <c:layout>
                <c:manualLayout>
                  <c:x val="-2.4564427949305698E-8"/>
                  <c:y val="0.31613433443719602"/>
                </c:manualLayout>
              </c:layout>
              <c:spPr>
                <a:noFill/>
                <a:ln>
                  <a:noFill/>
                </a:ln>
                <a:effectLst/>
              </c:spPr>
              <c:txPr>
                <a:bodyPr wrap="square" lIns="38100" tIns="19050" rIns="38100" bIns="19050" anchor="ctr">
                  <a:noAutofit/>
                </a:bodyPr>
                <a:lstStyle/>
                <a:p>
                  <a:pPr>
                    <a:defRPr sz="8800"/>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8548844504193099"/>
                      <c:h val="0.28750933701263198"/>
                    </c:manualLayout>
                  </c15:layout>
                </c:ext>
                <c:ext xmlns:c16="http://schemas.microsoft.com/office/drawing/2014/chart" uri="{C3380CC4-5D6E-409C-BE32-E72D297353CC}">
                  <c16:uniqueId val="{00000000-8470-1648-9D61-F63F8261951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Hotel!$D$217</c:f>
              <c:numCache>
                <c:formatCode>0</c:formatCode>
                <c:ptCount val="1"/>
                <c:pt idx="0">
                  <c:v>0</c:v>
                </c:pt>
              </c:numCache>
            </c:numRef>
          </c:val>
          <c:extLst>
            <c:ext xmlns:c16="http://schemas.microsoft.com/office/drawing/2014/chart" uri="{C3380CC4-5D6E-409C-BE32-E72D297353CC}">
              <c16:uniqueId val="{00000001-8470-1648-9D61-F63F82619515}"/>
            </c:ext>
          </c:extLst>
        </c:ser>
        <c:dLbls>
          <c:showLegendKey val="0"/>
          <c:showVal val="0"/>
          <c:showCatName val="0"/>
          <c:showSerName val="0"/>
          <c:showPercent val="0"/>
          <c:showBubbleSize val="0"/>
        </c:dLbls>
        <c:gapWidth val="150"/>
        <c:axId val="-848839056"/>
        <c:axId val="-848836304"/>
      </c:barChart>
      <c:catAx>
        <c:axId val="-848839056"/>
        <c:scaling>
          <c:orientation val="minMax"/>
        </c:scaling>
        <c:delete val="1"/>
        <c:axPos val="b"/>
        <c:majorTickMark val="none"/>
        <c:minorTickMark val="none"/>
        <c:tickLblPos val="nextTo"/>
        <c:crossAx val="-848836304"/>
        <c:crosses val="autoZero"/>
        <c:auto val="1"/>
        <c:lblAlgn val="ctr"/>
        <c:lblOffset val="100"/>
        <c:noMultiLvlLbl val="0"/>
      </c:catAx>
      <c:valAx>
        <c:axId val="-848836304"/>
        <c:scaling>
          <c:orientation val="minMax"/>
          <c:max val="100"/>
          <c:min val="0"/>
        </c:scaling>
        <c:delete val="0"/>
        <c:axPos val="l"/>
        <c:majorGridlines/>
        <c:numFmt formatCode="0" sourceLinked="1"/>
        <c:majorTickMark val="none"/>
        <c:minorTickMark val="none"/>
        <c:tickLblPos val="nextTo"/>
        <c:txPr>
          <a:bodyPr/>
          <a:lstStyle/>
          <a:p>
            <a:pPr>
              <a:defRPr sz="1200"/>
            </a:pPr>
            <a:endParaRPr lang="en-US"/>
          </a:p>
        </c:txPr>
        <c:crossAx val="-848839056"/>
        <c:crosses val="autoZero"/>
        <c:crossBetween val="between"/>
        <c:majorUnit val="10"/>
      </c:valAx>
    </c:plotArea>
    <c:plotVisOnly val="1"/>
    <c:dispBlanksAs val="gap"/>
    <c:showDLblsOverMax val="0"/>
  </c:chart>
  <c:spPr>
    <a:ln w="12700">
      <a:solidFill>
        <a:schemeClr val="tx1">
          <a:lumMod val="95000"/>
          <a:lumOff val="5000"/>
        </a:schemeClr>
      </a:solidFill>
    </a:ln>
  </c:spPr>
  <c:printSettings>
    <c:headerFooter/>
    <c:pageMargins b="1" l="0.75" r="0.75" t="1" header="0.5" footer="0.5"/>
    <c:pageSetup paperSize="9" orientation="landscape" horizontalDpi="-4" vertic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Počet jednotlivých klasifikácií</a:t>
            </a:r>
          </a:p>
        </c:rich>
      </c:tx>
      <c:overlay val="0"/>
    </c:title>
    <c:autoTitleDeleted val="0"/>
    <c:plotArea>
      <c:layout/>
      <c:barChart>
        <c:barDir val="col"/>
        <c:grouping val="clustered"/>
        <c:varyColors val="0"/>
        <c:ser>
          <c:idx val="0"/>
          <c:order val="0"/>
          <c:spPr>
            <a:solidFill>
              <a:srgbClr val="92D050"/>
            </a:solidFill>
          </c:spPr>
          <c:invertIfNegative val="0"/>
          <c:dPt>
            <c:idx val="0"/>
            <c:invertIfNegative val="0"/>
            <c:bubble3D val="0"/>
            <c:spPr>
              <a:solidFill>
                <a:srgbClr val="00B050"/>
              </a:solidFill>
            </c:spPr>
            <c:extLst>
              <c:ext xmlns:c16="http://schemas.microsoft.com/office/drawing/2014/chart" uri="{C3380CC4-5D6E-409C-BE32-E72D297353CC}">
                <c16:uniqueId val="{00000001-34CA-284F-92FC-0620C73ACE87}"/>
              </c:ext>
            </c:extLst>
          </c:dPt>
          <c:dPt>
            <c:idx val="1"/>
            <c:invertIfNegative val="0"/>
            <c:bubble3D val="0"/>
            <c:spPr>
              <a:solidFill>
                <a:srgbClr val="FFFF00"/>
              </a:solidFill>
            </c:spPr>
            <c:extLst>
              <c:ext xmlns:c16="http://schemas.microsoft.com/office/drawing/2014/chart" uri="{C3380CC4-5D6E-409C-BE32-E72D297353CC}">
                <c16:uniqueId val="{00000003-34CA-284F-92FC-0620C73ACE87}"/>
              </c:ext>
            </c:extLst>
          </c:dPt>
          <c:dPt>
            <c:idx val="2"/>
            <c:invertIfNegative val="0"/>
            <c:bubble3D val="0"/>
            <c:spPr>
              <a:solidFill>
                <a:srgbClr val="FFC000"/>
              </a:solidFill>
            </c:spPr>
            <c:extLst>
              <c:ext xmlns:c16="http://schemas.microsoft.com/office/drawing/2014/chart" uri="{C3380CC4-5D6E-409C-BE32-E72D297353CC}">
                <c16:uniqueId val="{00000005-34CA-284F-92FC-0620C73ACE87}"/>
              </c:ext>
            </c:extLst>
          </c:dPt>
          <c:dPt>
            <c:idx val="3"/>
            <c:invertIfNegative val="0"/>
            <c:bubble3D val="0"/>
            <c:spPr>
              <a:solidFill>
                <a:srgbClr val="FF0000"/>
              </a:solidFill>
            </c:spPr>
            <c:extLst>
              <c:ext xmlns:c16="http://schemas.microsoft.com/office/drawing/2014/chart" uri="{C3380CC4-5D6E-409C-BE32-E72D297353CC}">
                <c16:uniqueId val="{00000007-34CA-284F-92FC-0620C73ACE87}"/>
              </c:ext>
            </c:extLst>
          </c:dPt>
          <c:dPt>
            <c:idx val="4"/>
            <c:invertIfNegative val="0"/>
            <c:bubble3D val="0"/>
            <c:spPr>
              <a:solidFill>
                <a:srgbClr val="7030A0"/>
              </a:solidFill>
            </c:spPr>
            <c:extLst>
              <c:ext xmlns:c16="http://schemas.microsoft.com/office/drawing/2014/chart" uri="{C3380CC4-5D6E-409C-BE32-E72D297353CC}">
                <c16:uniqueId val="{00000009-34CA-284F-92FC-0620C73ACE87}"/>
              </c:ext>
            </c:extLst>
          </c:dPt>
          <c:dPt>
            <c:idx val="5"/>
            <c:invertIfNegative val="0"/>
            <c:bubble3D val="0"/>
            <c:spPr>
              <a:solidFill>
                <a:schemeClr val="tx1"/>
              </a:solidFill>
            </c:spPr>
            <c:extLst>
              <c:ext xmlns:c16="http://schemas.microsoft.com/office/drawing/2014/chart" uri="{C3380CC4-5D6E-409C-BE32-E72D297353CC}">
                <c16:uniqueId val="{0000000B-34CA-284F-92FC-0620C73ACE87}"/>
              </c:ext>
            </c:extLst>
          </c:dPt>
          <c:dPt>
            <c:idx val="6"/>
            <c:invertIfNegative val="0"/>
            <c:bubble3D val="0"/>
            <c:spPr>
              <a:solidFill>
                <a:schemeClr val="accent5">
                  <a:lumMod val="40000"/>
                  <a:lumOff val="60000"/>
                </a:schemeClr>
              </a:solidFill>
            </c:spPr>
            <c:extLst>
              <c:ext xmlns:c16="http://schemas.microsoft.com/office/drawing/2014/chart" uri="{C3380CC4-5D6E-409C-BE32-E72D297353CC}">
                <c16:uniqueId val="{0000000D-34CA-284F-92FC-0620C73ACE87}"/>
              </c:ext>
            </c:extLst>
          </c:dPt>
          <c:dLbls>
            <c:spPr>
              <a:noFill/>
              <a:ln>
                <a:noFill/>
              </a:ln>
              <a:effectLst/>
            </c:spPr>
            <c:txPr>
              <a:bodyPr wrap="square" lIns="38100" tIns="19050" rIns="38100" bIns="19050" anchor="ctr">
                <a:spAutoFit/>
              </a:bodyPr>
              <a:lstStyle/>
              <a:p>
                <a:pPr>
                  <a:defRPr sz="2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Hotel!$C$199:$C$205</c:f>
              <c:strCache>
                <c:ptCount val="7"/>
                <c:pt idx="0">
                  <c:v>Suma A</c:v>
                </c:pt>
                <c:pt idx="1">
                  <c:v>Suma B</c:v>
                </c:pt>
                <c:pt idx="2">
                  <c:v>Suma C</c:v>
                </c:pt>
                <c:pt idx="3">
                  <c:v>Suma D</c:v>
                </c:pt>
                <c:pt idx="4">
                  <c:v>Suma E</c:v>
                </c:pt>
                <c:pt idx="5">
                  <c:v>Suma FX</c:v>
                </c:pt>
                <c:pt idx="6">
                  <c:v>Suma N/A</c:v>
                </c:pt>
              </c:strCache>
            </c:strRef>
          </c:cat>
          <c:val>
            <c:numRef>
              <c:f>Hotel!$D$199:$D$205</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34CA-284F-92FC-0620C73ACE87}"/>
            </c:ext>
          </c:extLst>
        </c:ser>
        <c:dLbls>
          <c:showLegendKey val="0"/>
          <c:showVal val="0"/>
          <c:showCatName val="0"/>
          <c:showSerName val="0"/>
          <c:showPercent val="0"/>
          <c:showBubbleSize val="0"/>
        </c:dLbls>
        <c:gapWidth val="150"/>
        <c:axId val="-848811888"/>
        <c:axId val="-848809136"/>
      </c:barChart>
      <c:catAx>
        <c:axId val="-848811888"/>
        <c:scaling>
          <c:orientation val="minMax"/>
        </c:scaling>
        <c:delete val="0"/>
        <c:axPos val="b"/>
        <c:numFmt formatCode="General" sourceLinked="0"/>
        <c:majorTickMark val="none"/>
        <c:minorTickMark val="none"/>
        <c:tickLblPos val="nextTo"/>
        <c:txPr>
          <a:bodyPr/>
          <a:lstStyle/>
          <a:p>
            <a:pPr>
              <a:defRPr sz="1200"/>
            </a:pPr>
            <a:endParaRPr lang="en-US"/>
          </a:p>
        </c:txPr>
        <c:crossAx val="-848809136"/>
        <c:crosses val="autoZero"/>
        <c:auto val="1"/>
        <c:lblAlgn val="ctr"/>
        <c:lblOffset val="100"/>
        <c:noMultiLvlLbl val="0"/>
      </c:catAx>
      <c:valAx>
        <c:axId val="-848809136"/>
        <c:scaling>
          <c:orientation val="minMax"/>
          <c:max val="122"/>
        </c:scaling>
        <c:delete val="0"/>
        <c:axPos val="l"/>
        <c:majorGridlines/>
        <c:numFmt formatCode="General" sourceLinked="1"/>
        <c:majorTickMark val="none"/>
        <c:minorTickMark val="none"/>
        <c:tickLblPos val="nextTo"/>
        <c:txPr>
          <a:bodyPr/>
          <a:lstStyle/>
          <a:p>
            <a:pPr>
              <a:defRPr sz="1200"/>
            </a:pPr>
            <a:endParaRPr lang="en-US"/>
          </a:p>
        </c:txPr>
        <c:crossAx val="-848811888"/>
        <c:crosses val="autoZero"/>
        <c:crossBetween val="between"/>
        <c:majorUnit val="5"/>
      </c:valAx>
    </c:plotArea>
    <c:plotVisOnly val="1"/>
    <c:dispBlanksAs val="gap"/>
    <c:showDLblsOverMax val="0"/>
  </c:chart>
  <c:spPr>
    <a:ln w="12700">
      <a:solidFill>
        <a:schemeClr val="tx1">
          <a:lumMod val="95000"/>
          <a:lumOff val="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Výsledok samohodnotenia (%)</a:t>
            </a:r>
          </a:p>
        </c:rich>
      </c:tx>
      <c:overlay val="0"/>
    </c:title>
    <c:autoTitleDeleted val="0"/>
    <c:plotArea>
      <c:layout/>
      <c:barChart>
        <c:barDir val="col"/>
        <c:grouping val="clustered"/>
        <c:varyColors val="0"/>
        <c:ser>
          <c:idx val="0"/>
          <c:order val="0"/>
          <c:tx>
            <c:strRef>
              <c:f>Hotel!$C$168</c:f>
              <c:strCache>
                <c:ptCount val="1"/>
                <c:pt idx="0">
                  <c:v>Percentuálne plnenie požiadaviek</c:v>
                </c:pt>
              </c:strCache>
            </c:strRef>
          </c:tx>
          <c:invertIfNegative val="0"/>
          <c:dLbls>
            <c:dLbl>
              <c:idx val="0"/>
              <c:layout>
                <c:manualLayout>
                  <c:x val="-6.0975609756097502E-3"/>
                  <c:y val="0.44736859372841498"/>
                </c:manualLayout>
              </c:layout>
              <c:showLegendKey val="0"/>
              <c:showVal val="1"/>
              <c:showCatName val="0"/>
              <c:showSerName val="0"/>
              <c:showPercent val="0"/>
              <c:showBubbleSize val="0"/>
              <c:extLst>
                <c:ext xmlns:c15="http://schemas.microsoft.com/office/drawing/2012/chart" uri="{CE6537A1-D6FC-4f65-9D91-7224C49458BB}">
                  <c15:layout>
                    <c:manualLayout>
                      <c:w val="0.34674796747967501"/>
                      <c:h val="0.48432034811438002"/>
                    </c:manualLayout>
                  </c15:layout>
                </c:ext>
                <c:ext xmlns:c16="http://schemas.microsoft.com/office/drawing/2014/chart" uri="{C3380CC4-5D6E-409C-BE32-E72D297353CC}">
                  <c16:uniqueId val="{00000000-9606-1A4D-9C34-BC47924BC3BB}"/>
                </c:ext>
              </c:extLst>
            </c:dLbl>
            <c:spPr>
              <a:noFill/>
              <a:ln>
                <a:noFill/>
              </a:ln>
              <a:effectLst/>
            </c:spPr>
            <c:txPr>
              <a:bodyPr wrap="square" lIns="38100" tIns="19050" rIns="38100" bIns="19050" anchor="ctr">
                <a:spAutoFit/>
              </a:bodyPr>
              <a:lstStyle/>
              <a:p>
                <a:pPr>
                  <a:defRPr sz="8800"/>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val>
            <c:numRef>
              <c:f>Hotel!$D$168</c:f>
              <c:numCache>
                <c:formatCode>0</c:formatCode>
                <c:ptCount val="1"/>
                <c:pt idx="0">
                  <c:v>0</c:v>
                </c:pt>
              </c:numCache>
            </c:numRef>
          </c:val>
          <c:extLst>
            <c:ext xmlns:c16="http://schemas.microsoft.com/office/drawing/2014/chart" uri="{C3380CC4-5D6E-409C-BE32-E72D297353CC}">
              <c16:uniqueId val="{00000001-9606-1A4D-9C34-BC47924BC3BB}"/>
            </c:ext>
          </c:extLst>
        </c:ser>
        <c:dLbls>
          <c:showLegendKey val="0"/>
          <c:showVal val="0"/>
          <c:showCatName val="0"/>
          <c:showSerName val="0"/>
          <c:showPercent val="0"/>
          <c:showBubbleSize val="0"/>
        </c:dLbls>
        <c:gapWidth val="150"/>
        <c:axId val="-848787344"/>
        <c:axId val="-848784592"/>
      </c:barChart>
      <c:catAx>
        <c:axId val="-848787344"/>
        <c:scaling>
          <c:orientation val="minMax"/>
        </c:scaling>
        <c:delete val="1"/>
        <c:axPos val="b"/>
        <c:majorTickMark val="none"/>
        <c:minorTickMark val="none"/>
        <c:tickLblPos val="nextTo"/>
        <c:crossAx val="-848784592"/>
        <c:crosses val="autoZero"/>
        <c:auto val="1"/>
        <c:lblAlgn val="ctr"/>
        <c:lblOffset val="100"/>
        <c:noMultiLvlLbl val="0"/>
      </c:catAx>
      <c:valAx>
        <c:axId val="-848784592"/>
        <c:scaling>
          <c:orientation val="minMax"/>
          <c:max val="100"/>
          <c:min val="0"/>
        </c:scaling>
        <c:delete val="0"/>
        <c:axPos val="l"/>
        <c:majorGridlines/>
        <c:numFmt formatCode="0" sourceLinked="1"/>
        <c:majorTickMark val="none"/>
        <c:minorTickMark val="none"/>
        <c:tickLblPos val="nextTo"/>
        <c:txPr>
          <a:bodyPr/>
          <a:lstStyle/>
          <a:p>
            <a:pPr>
              <a:defRPr sz="1200"/>
            </a:pPr>
            <a:endParaRPr lang="en-US"/>
          </a:p>
        </c:txPr>
        <c:crossAx val="-848787344"/>
        <c:crosses val="autoZero"/>
        <c:crossBetween val="between"/>
        <c:majorUnit val="10"/>
      </c:valAx>
    </c:plotArea>
    <c:plotVisOnly val="1"/>
    <c:dispBlanksAs val="gap"/>
    <c:showDLblsOverMax val="0"/>
  </c:chart>
  <c:spPr>
    <a:ln w="12700">
      <a:solidFill>
        <a:schemeClr val="tx1">
          <a:lumMod val="95000"/>
          <a:lumOff val="5000"/>
        </a:schemeClr>
      </a:solidFill>
    </a:ln>
  </c:spPr>
  <c:printSettings>
    <c:headerFooter/>
    <c:pageMargins b="1" l="0.75" r="0.75" t="1" header="0.5" footer="0.5"/>
    <c:pageSetup paperSize="9" orientation="landscape" horizontalDpi="-4" vertic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Počet jednotlivých klasifikácií</a:t>
            </a:r>
          </a:p>
        </c:rich>
      </c:tx>
      <c:overlay val="0"/>
    </c:title>
    <c:autoTitleDeleted val="0"/>
    <c:plotArea>
      <c:layout/>
      <c:barChart>
        <c:barDir val="col"/>
        <c:grouping val="clustered"/>
        <c:varyColors val="0"/>
        <c:ser>
          <c:idx val="0"/>
          <c:order val="0"/>
          <c:spPr>
            <a:solidFill>
              <a:srgbClr val="92D050"/>
            </a:solidFill>
          </c:spPr>
          <c:invertIfNegative val="0"/>
          <c:dPt>
            <c:idx val="0"/>
            <c:invertIfNegative val="0"/>
            <c:bubble3D val="0"/>
            <c:spPr>
              <a:solidFill>
                <a:srgbClr val="00B050"/>
              </a:solidFill>
            </c:spPr>
            <c:extLst>
              <c:ext xmlns:c16="http://schemas.microsoft.com/office/drawing/2014/chart" uri="{C3380CC4-5D6E-409C-BE32-E72D297353CC}">
                <c16:uniqueId val="{00000001-D58A-324F-ADD8-1560522435EB}"/>
              </c:ext>
            </c:extLst>
          </c:dPt>
          <c:dPt>
            <c:idx val="1"/>
            <c:invertIfNegative val="0"/>
            <c:bubble3D val="0"/>
            <c:spPr>
              <a:solidFill>
                <a:srgbClr val="FFFF00"/>
              </a:solidFill>
            </c:spPr>
            <c:extLst>
              <c:ext xmlns:c16="http://schemas.microsoft.com/office/drawing/2014/chart" uri="{C3380CC4-5D6E-409C-BE32-E72D297353CC}">
                <c16:uniqueId val="{00000003-D58A-324F-ADD8-1560522435EB}"/>
              </c:ext>
            </c:extLst>
          </c:dPt>
          <c:dPt>
            <c:idx val="2"/>
            <c:invertIfNegative val="0"/>
            <c:bubble3D val="0"/>
            <c:spPr>
              <a:solidFill>
                <a:srgbClr val="FFC000"/>
              </a:solidFill>
            </c:spPr>
            <c:extLst>
              <c:ext xmlns:c16="http://schemas.microsoft.com/office/drawing/2014/chart" uri="{C3380CC4-5D6E-409C-BE32-E72D297353CC}">
                <c16:uniqueId val="{00000005-D58A-324F-ADD8-1560522435EB}"/>
              </c:ext>
            </c:extLst>
          </c:dPt>
          <c:dPt>
            <c:idx val="3"/>
            <c:invertIfNegative val="0"/>
            <c:bubble3D val="0"/>
            <c:spPr>
              <a:solidFill>
                <a:srgbClr val="FF0000"/>
              </a:solidFill>
            </c:spPr>
            <c:extLst>
              <c:ext xmlns:c16="http://schemas.microsoft.com/office/drawing/2014/chart" uri="{C3380CC4-5D6E-409C-BE32-E72D297353CC}">
                <c16:uniqueId val="{00000007-D58A-324F-ADD8-1560522435EB}"/>
              </c:ext>
            </c:extLst>
          </c:dPt>
          <c:dPt>
            <c:idx val="4"/>
            <c:invertIfNegative val="0"/>
            <c:bubble3D val="0"/>
            <c:spPr>
              <a:solidFill>
                <a:srgbClr val="7030A0"/>
              </a:solidFill>
            </c:spPr>
            <c:extLst>
              <c:ext xmlns:c16="http://schemas.microsoft.com/office/drawing/2014/chart" uri="{C3380CC4-5D6E-409C-BE32-E72D297353CC}">
                <c16:uniqueId val="{00000009-D58A-324F-ADD8-1560522435EB}"/>
              </c:ext>
            </c:extLst>
          </c:dPt>
          <c:dPt>
            <c:idx val="5"/>
            <c:invertIfNegative val="0"/>
            <c:bubble3D val="0"/>
            <c:spPr>
              <a:solidFill>
                <a:schemeClr val="tx1"/>
              </a:solidFill>
            </c:spPr>
            <c:extLst>
              <c:ext xmlns:c16="http://schemas.microsoft.com/office/drawing/2014/chart" uri="{C3380CC4-5D6E-409C-BE32-E72D297353CC}">
                <c16:uniqueId val="{0000000B-D58A-324F-ADD8-1560522435EB}"/>
              </c:ext>
            </c:extLst>
          </c:dPt>
          <c:dPt>
            <c:idx val="6"/>
            <c:invertIfNegative val="0"/>
            <c:bubble3D val="0"/>
            <c:spPr>
              <a:solidFill>
                <a:schemeClr val="accent5">
                  <a:lumMod val="40000"/>
                  <a:lumOff val="60000"/>
                </a:schemeClr>
              </a:solidFill>
            </c:spPr>
            <c:extLst>
              <c:ext xmlns:c16="http://schemas.microsoft.com/office/drawing/2014/chart" uri="{C3380CC4-5D6E-409C-BE32-E72D297353CC}">
                <c16:uniqueId val="{0000000D-D58A-324F-ADD8-1560522435E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Pension!$C$85:$C$91</c:f>
              <c:strCache>
                <c:ptCount val="7"/>
                <c:pt idx="0">
                  <c:v>Suma A</c:v>
                </c:pt>
                <c:pt idx="1">
                  <c:v>Suma B</c:v>
                </c:pt>
                <c:pt idx="2">
                  <c:v>Suma C</c:v>
                </c:pt>
                <c:pt idx="3">
                  <c:v>Suma D</c:v>
                </c:pt>
                <c:pt idx="4">
                  <c:v>Suma E</c:v>
                </c:pt>
                <c:pt idx="5">
                  <c:v>Suma FX</c:v>
                </c:pt>
                <c:pt idx="6">
                  <c:v>Suma N/A</c:v>
                </c:pt>
              </c:strCache>
            </c:strRef>
          </c:cat>
          <c:val>
            <c:numRef>
              <c:f>Pension!$D$85:$D$91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D58A-324F-ADD8-1560522435EB}"/>
            </c:ext>
          </c:extLst>
        </c:ser>
        <c:dLbls>
          <c:showLegendKey val="0"/>
          <c:showVal val="0"/>
          <c:showCatName val="0"/>
          <c:showSerName val="0"/>
          <c:showPercent val="0"/>
          <c:showBubbleSize val="0"/>
        </c:dLbls>
        <c:gapWidth val="150"/>
        <c:axId val="-848740368"/>
        <c:axId val="-848737616"/>
      </c:barChart>
      <c:catAx>
        <c:axId val="-848740368"/>
        <c:scaling>
          <c:orientation val="minMax"/>
        </c:scaling>
        <c:delete val="0"/>
        <c:axPos val="b"/>
        <c:numFmt formatCode="General" sourceLinked="0"/>
        <c:majorTickMark val="none"/>
        <c:minorTickMark val="none"/>
        <c:tickLblPos val="nextTo"/>
        <c:txPr>
          <a:bodyPr/>
          <a:lstStyle/>
          <a:p>
            <a:pPr>
              <a:defRPr sz="1200"/>
            </a:pPr>
            <a:endParaRPr lang="en-US"/>
          </a:p>
        </c:txPr>
        <c:crossAx val="-848737616"/>
        <c:crosses val="autoZero"/>
        <c:auto val="1"/>
        <c:lblAlgn val="ctr"/>
        <c:lblOffset val="100"/>
        <c:noMultiLvlLbl val="0"/>
      </c:catAx>
      <c:valAx>
        <c:axId val="-848737616"/>
        <c:scaling>
          <c:orientation val="minMax"/>
        </c:scaling>
        <c:delete val="0"/>
        <c:axPos val="l"/>
        <c:majorGridlines/>
        <c:numFmt formatCode="General" sourceLinked="1"/>
        <c:majorTickMark val="none"/>
        <c:minorTickMark val="none"/>
        <c:tickLblPos val="nextTo"/>
        <c:txPr>
          <a:bodyPr/>
          <a:lstStyle/>
          <a:p>
            <a:pPr>
              <a:defRPr sz="1200"/>
            </a:pPr>
            <a:endParaRPr lang="en-US"/>
          </a:p>
        </c:txPr>
        <c:crossAx val="-848740368"/>
        <c:crosses val="autoZero"/>
        <c:crossBetween val="between"/>
        <c:majorUnit val="1"/>
      </c:valAx>
    </c:plotArea>
    <c:plotVisOnly val="1"/>
    <c:dispBlanksAs val="gap"/>
    <c:showDLblsOverMax val="0"/>
  </c:chart>
  <c:spPr>
    <a:ln w="12700">
      <a:solidFill>
        <a:schemeClr val="tx1">
          <a:lumMod val="95000"/>
          <a:lumOff val="5000"/>
        </a:schemeClr>
      </a:solidFill>
    </a:ln>
  </c:sp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Výsledok auditu (%)</a:t>
            </a:r>
          </a:p>
        </c:rich>
      </c:tx>
      <c:overlay val="0"/>
    </c:title>
    <c:autoTitleDeleted val="0"/>
    <c:plotArea>
      <c:layout/>
      <c:barChart>
        <c:barDir val="col"/>
        <c:grouping val="clustered"/>
        <c:varyColors val="0"/>
        <c:ser>
          <c:idx val="0"/>
          <c:order val="0"/>
          <c:tx>
            <c:strRef>
              <c:f>Pension!$C$103</c:f>
              <c:strCache>
                <c:ptCount val="1"/>
                <c:pt idx="0">
                  <c:v>Percentuálne plnenie požiadaviek</c:v>
                </c:pt>
              </c:strCache>
            </c:strRef>
          </c:tx>
          <c:invertIfNegative val="0"/>
          <c:dLbls>
            <c:dLbl>
              <c:idx val="0"/>
              <c:layout>
                <c:manualLayout>
                  <c:x val="-2.4564427949305698E-8"/>
                  <c:y val="0.31613433443719602"/>
                </c:manualLayout>
              </c:layout>
              <c:spPr>
                <a:noFill/>
                <a:ln>
                  <a:noFill/>
                </a:ln>
                <a:effectLst/>
              </c:spPr>
              <c:txPr>
                <a:bodyPr wrap="square" lIns="38100" tIns="19050" rIns="38100" bIns="19050" anchor="ctr">
                  <a:noAutofit/>
                </a:bodyPr>
                <a:lstStyle/>
                <a:p>
                  <a:pPr>
                    <a:defRPr sz="8800"/>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8548844504193099"/>
                      <c:h val="0.28750933701263198"/>
                    </c:manualLayout>
                  </c15:layout>
                </c:ext>
                <c:ext xmlns:c16="http://schemas.microsoft.com/office/drawing/2014/chart" uri="{C3380CC4-5D6E-409C-BE32-E72D297353CC}">
                  <c16:uniqueId val="{00000000-85D3-A246-80F9-C4C5EDF4888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Pension!$D$103</c:f>
              <c:numCache>
                <c:formatCode>0</c:formatCode>
                <c:ptCount val="1"/>
                <c:pt idx="0">
                  <c:v>0</c:v>
                </c:pt>
              </c:numCache>
            </c:numRef>
          </c:val>
          <c:extLst>
            <c:ext xmlns:c16="http://schemas.microsoft.com/office/drawing/2014/chart" uri="{C3380CC4-5D6E-409C-BE32-E72D297353CC}">
              <c16:uniqueId val="{00000001-85D3-A246-80F9-C4C5EDF48886}"/>
            </c:ext>
          </c:extLst>
        </c:ser>
        <c:dLbls>
          <c:showLegendKey val="0"/>
          <c:showVal val="0"/>
          <c:showCatName val="0"/>
          <c:showSerName val="0"/>
          <c:showPercent val="0"/>
          <c:showBubbleSize val="0"/>
        </c:dLbls>
        <c:gapWidth val="150"/>
        <c:axId val="-848717312"/>
        <c:axId val="-848714560"/>
      </c:barChart>
      <c:catAx>
        <c:axId val="-848717312"/>
        <c:scaling>
          <c:orientation val="minMax"/>
        </c:scaling>
        <c:delete val="1"/>
        <c:axPos val="b"/>
        <c:majorTickMark val="none"/>
        <c:minorTickMark val="none"/>
        <c:tickLblPos val="nextTo"/>
        <c:crossAx val="-848714560"/>
        <c:crosses val="autoZero"/>
        <c:auto val="1"/>
        <c:lblAlgn val="ctr"/>
        <c:lblOffset val="100"/>
        <c:noMultiLvlLbl val="0"/>
      </c:catAx>
      <c:valAx>
        <c:axId val="-848714560"/>
        <c:scaling>
          <c:orientation val="minMax"/>
          <c:max val="100"/>
          <c:min val="0"/>
        </c:scaling>
        <c:delete val="0"/>
        <c:axPos val="l"/>
        <c:majorGridlines/>
        <c:numFmt formatCode="0" sourceLinked="1"/>
        <c:majorTickMark val="none"/>
        <c:minorTickMark val="none"/>
        <c:tickLblPos val="nextTo"/>
        <c:txPr>
          <a:bodyPr/>
          <a:lstStyle/>
          <a:p>
            <a:pPr>
              <a:defRPr sz="1200"/>
            </a:pPr>
            <a:endParaRPr lang="en-US"/>
          </a:p>
        </c:txPr>
        <c:crossAx val="-848717312"/>
        <c:crosses val="autoZero"/>
        <c:crossBetween val="between"/>
        <c:majorUnit val="10"/>
      </c:valAx>
    </c:plotArea>
    <c:plotVisOnly val="1"/>
    <c:dispBlanksAs val="gap"/>
    <c:showDLblsOverMax val="0"/>
  </c:chart>
  <c:spPr>
    <a:ln w="12700">
      <a:solidFill>
        <a:schemeClr val="tx1">
          <a:lumMod val="95000"/>
          <a:lumOff val="5000"/>
        </a:schemeClr>
      </a:solidFill>
    </a:ln>
  </c:spPr>
  <c:printSettings>
    <c:headerFooter/>
    <c:pageMargins b="1" l="0.75" r="0.75" t="1" header="0.5" footer="0.5"/>
    <c:pageSetup paperSize="9" orientation="landscape" horizontalDpi="-4" verticalDpi="-4"/>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Počet jednotlivých klasifikácií</a:t>
            </a:r>
          </a:p>
        </c:rich>
      </c:tx>
      <c:overlay val="0"/>
    </c:title>
    <c:autoTitleDeleted val="0"/>
    <c:plotArea>
      <c:layout/>
      <c:barChart>
        <c:barDir val="col"/>
        <c:grouping val="clustered"/>
        <c:varyColors val="0"/>
        <c:ser>
          <c:idx val="0"/>
          <c:order val="0"/>
          <c:invertIfNegative val="0"/>
          <c:dPt>
            <c:idx val="0"/>
            <c:invertIfNegative val="0"/>
            <c:bubble3D val="0"/>
            <c:spPr>
              <a:solidFill>
                <a:srgbClr val="00B050"/>
              </a:solidFill>
            </c:spPr>
            <c:extLst>
              <c:ext xmlns:c16="http://schemas.microsoft.com/office/drawing/2014/chart" uri="{C3380CC4-5D6E-409C-BE32-E72D297353CC}">
                <c16:uniqueId val="{00000001-AEB7-B647-82A3-B58806EEFF86}"/>
              </c:ext>
            </c:extLst>
          </c:dPt>
          <c:dPt>
            <c:idx val="1"/>
            <c:invertIfNegative val="0"/>
            <c:bubble3D val="0"/>
            <c:spPr>
              <a:solidFill>
                <a:srgbClr val="FFFF00"/>
              </a:solidFill>
            </c:spPr>
            <c:extLst>
              <c:ext xmlns:c16="http://schemas.microsoft.com/office/drawing/2014/chart" uri="{C3380CC4-5D6E-409C-BE32-E72D297353CC}">
                <c16:uniqueId val="{00000003-AEB7-B647-82A3-B58806EEFF86}"/>
              </c:ext>
            </c:extLst>
          </c:dPt>
          <c:dPt>
            <c:idx val="2"/>
            <c:invertIfNegative val="0"/>
            <c:bubble3D val="0"/>
            <c:spPr>
              <a:solidFill>
                <a:srgbClr val="FFC000"/>
              </a:solidFill>
            </c:spPr>
            <c:extLst>
              <c:ext xmlns:c16="http://schemas.microsoft.com/office/drawing/2014/chart" uri="{C3380CC4-5D6E-409C-BE32-E72D297353CC}">
                <c16:uniqueId val="{00000005-AEB7-B647-82A3-B58806EEFF86}"/>
              </c:ext>
            </c:extLst>
          </c:dPt>
          <c:dPt>
            <c:idx val="3"/>
            <c:invertIfNegative val="0"/>
            <c:bubble3D val="0"/>
            <c:spPr>
              <a:solidFill>
                <a:srgbClr val="FF0000"/>
              </a:solidFill>
            </c:spPr>
            <c:extLst>
              <c:ext xmlns:c16="http://schemas.microsoft.com/office/drawing/2014/chart" uri="{C3380CC4-5D6E-409C-BE32-E72D297353CC}">
                <c16:uniqueId val="{00000007-AEB7-B647-82A3-B58806EEFF86}"/>
              </c:ext>
            </c:extLst>
          </c:dPt>
          <c:dPt>
            <c:idx val="4"/>
            <c:invertIfNegative val="0"/>
            <c:bubble3D val="0"/>
            <c:spPr>
              <a:solidFill>
                <a:srgbClr val="7030A0"/>
              </a:solidFill>
            </c:spPr>
            <c:extLst>
              <c:ext xmlns:c16="http://schemas.microsoft.com/office/drawing/2014/chart" uri="{C3380CC4-5D6E-409C-BE32-E72D297353CC}">
                <c16:uniqueId val="{00000009-AEB7-B647-82A3-B58806EEFF86}"/>
              </c:ext>
            </c:extLst>
          </c:dPt>
          <c:dPt>
            <c:idx val="5"/>
            <c:invertIfNegative val="0"/>
            <c:bubble3D val="0"/>
            <c:spPr>
              <a:solidFill>
                <a:schemeClr val="tx1"/>
              </a:solidFill>
            </c:spPr>
            <c:extLst>
              <c:ext xmlns:c16="http://schemas.microsoft.com/office/drawing/2014/chart" uri="{C3380CC4-5D6E-409C-BE32-E72D297353CC}">
                <c16:uniqueId val="{0000000B-AEB7-B647-82A3-B58806EEFF86}"/>
              </c:ext>
            </c:extLst>
          </c:dPt>
          <c:cat>
            <c:strRef>
              <c:f>Pension!$C$35:$C$41</c:f>
              <c:strCache>
                <c:ptCount val="7"/>
                <c:pt idx="0">
                  <c:v>Suma A</c:v>
                </c:pt>
                <c:pt idx="1">
                  <c:v>Suma B</c:v>
                </c:pt>
                <c:pt idx="2">
                  <c:v>Suma C</c:v>
                </c:pt>
                <c:pt idx="3">
                  <c:v>Suma D</c:v>
                </c:pt>
                <c:pt idx="4">
                  <c:v>Suma E</c:v>
                </c:pt>
                <c:pt idx="5">
                  <c:v>Suma FX</c:v>
                </c:pt>
                <c:pt idx="6">
                  <c:v>Suma N/A</c:v>
                </c:pt>
              </c:strCache>
            </c:strRef>
          </c:cat>
          <c:val>
            <c:numRef>
              <c:f>Pension!$D$35:$D$41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C-AEB7-B647-82A3-B58806EEFF86}"/>
            </c:ext>
          </c:extLst>
        </c:ser>
        <c:dLbls>
          <c:showLegendKey val="0"/>
          <c:showVal val="0"/>
          <c:showCatName val="0"/>
          <c:showSerName val="0"/>
          <c:showPercent val="0"/>
          <c:showBubbleSize val="0"/>
        </c:dLbls>
        <c:gapWidth val="150"/>
        <c:axId val="-848692000"/>
        <c:axId val="-848689248"/>
      </c:barChart>
      <c:catAx>
        <c:axId val="-848692000"/>
        <c:scaling>
          <c:orientation val="minMax"/>
        </c:scaling>
        <c:delete val="0"/>
        <c:axPos val="b"/>
        <c:numFmt formatCode="General" sourceLinked="0"/>
        <c:majorTickMark val="none"/>
        <c:minorTickMark val="none"/>
        <c:tickLblPos val="nextTo"/>
        <c:txPr>
          <a:bodyPr/>
          <a:lstStyle/>
          <a:p>
            <a:pPr>
              <a:defRPr sz="1200"/>
            </a:pPr>
            <a:endParaRPr lang="en-US"/>
          </a:p>
        </c:txPr>
        <c:crossAx val="-848689248"/>
        <c:crosses val="autoZero"/>
        <c:auto val="1"/>
        <c:lblAlgn val="ctr"/>
        <c:lblOffset val="100"/>
        <c:noMultiLvlLbl val="0"/>
      </c:catAx>
      <c:valAx>
        <c:axId val="-848689248"/>
        <c:scaling>
          <c:orientation val="minMax"/>
        </c:scaling>
        <c:delete val="0"/>
        <c:axPos val="l"/>
        <c:majorGridlines/>
        <c:numFmt formatCode="General" sourceLinked="1"/>
        <c:majorTickMark val="none"/>
        <c:minorTickMark val="none"/>
        <c:tickLblPos val="nextTo"/>
        <c:txPr>
          <a:bodyPr/>
          <a:lstStyle/>
          <a:p>
            <a:pPr>
              <a:defRPr sz="1200"/>
            </a:pPr>
            <a:endParaRPr lang="en-US"/>
          </a:p>
        </c:txPr>
        <c:crossAx val="-848692000"/>
        <c:crosses val="autoZero"/>
        <c:crossBetween val="between"/>
        <c:majorUnit val="1"/>
      </c:valAx>
    </c:plotArea>
    <c:plotVisOnly val="1"/>
    <c:dispBlanksAs val="gap"/>
    <c:showDLblsOverMax val="0"/>
  </c:chart>
  <c:spPr>
    <a:ln w="12700">
      <a:solidFill>
        <a:schemeClr val="tx1">
          <a:lumMod val="95000"/>
          <a:lumOff val="5000"/>
        </a:schemeClr>
      </a:solidFill>
    </a:ln>
  </c:sp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Výsledok samohodnotenia (%)</a:t>
            </a:r>
          </a:p>
        </c:rich>
      </c:tx>
      <c:overlay val="0"/>
    </c:title>
    <c:autoTitleDeleted val="0"/>
    <c:plotArea>
      <c:layout/>
      <c:barChart>
        <c:barDir val="col"/>
        <c:grouping val="clustered"/>
        <c:varyColors val="0"/>
        <c:ser>
          <c:idx val="0"/>
          <c:order val="0"/>
          <c:tx>
            <c:strRef>
              <c:f>Pension!$C$53</c:f>
              <c:strCache>
                <c:ptCount val="1"/>
                <c:pt idx="0">
                  <c:v>Percentuálne plnenie požiadaviek</c:v>
                </c:pt>
              </c:strCache>
            </c:strRef>
          </c:tx>
          <c:invertIfNegative val="0"/>
          <c:dLbls>
            <c:dLbl>
              <c:idx val="0"/>
              <c:layout>
                <c:manualLayout>
                  <c:x val="-1.01626016260163E-3"/>
                  <c:y val="0.60388392857142803"/>
                </c:manualLayout>
              </c:layout>
              <c:spPr>
                <a:noFill/>
                <a:ln>
                  <a:noFill/>
                </a:ln>
                <a:effectLst/>
              </c:spPr>
              <c:txPr>
                <a:bodyPr wrap="square" lIns="38100" tIns="19050" rIns="38100" bIns="19050" anchor="ctr">
                  <a:noAutofit/>
                </a:bodyPr>
                <a:lstStyle/>
                <a:p>
                  <a:pPr>
                    <a:defRPr sz="8800"/>
                  </a:pPr>
                  <a:endParaRPr lang="en-US"/>
                </a:p>
              </c:txPr>
              <c:showLegendKey val="0"/>
              <c:showVal val="1"/>
              <c:showCatName val="0"/>
              <c:showSerName val="0"/>
              <c:showPercent val="0"/>
              <c:showBubbleSize val="0"/>
              <c:extLst>
                <c:ext xmlns:c15="http://schemas.microsoft.com/office/drawing/2012/chart" uri="{CE6537A1-D6FC-4f65-9D91-7224C49458BB}">
                  <c15:layout>
                    <c:manualLayout>
                      <c:w val="0.35815040650406499"/>
                      <c:h val="0.32468750000000002"/>
                    </c:manualLayout>
                  </c15:layout>
                </c:ext>
                <c:ext xmlns:c16="http://schemas.microsoft.com/office/drawing/2014/chart" uri="{C3380CC4-5D6E-409C-BE32-E72D297353CC}">
                  <c16:uniqueId val="{00000000-4A99-3D47-B67F-F6141D5E3A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Pension!$D$53</c:f>
              <c:numCache>
                <c:formatCode>0</c:formatCode>
                <c:ptCount val="1"/>
                <c:pt idx="0">
                  <c:v>0</c:v>
                </c:pt>
              </c:numCache>
            </c:numRef>
          </c:val>
          <c:extLst>
            <c:ext xmlns:c16="http://schemas.microsoft.com/office/drawing/2014/chart" uri="{C3380CC4-5D6E-409C-BE32-E72D297353CC}">
              <c16:uniqueId val="{00000001-4A99-3D47-B67F-F6141D5E3A22}"/>
            </c:ext>
          </c:extLst>
        </c:ser>
        <c:dLbls>
          <c:showLegendKey val="0"/>
          <c:showVal val="0"/>
          <c:showCatName val="0"/>
          <c:showSerName val="0"/>
          <c:showPercent val="0"/>
          <c:showBubbleSize val="0"/>
        </c:dLbls>
        <c:gapWidth val="150"/>
        <c:axId val="-848667312"/>
        <c:axId val="-848664560"/>
      </c:barChart>
      <c:catAx>
        <c:axId val="-848667312"/>
        <c:scaling>
          <c:orientation val="minMax"/>
        </c:scaling>
        <c:delete val="1"/>
        <c:axPos val="b"/>
        <c:majorTickMark val="none"/>
        <c:minorTickMark val="none"/>
        <c:tickLblPos val="nextTo"/>
        <c:crossAx val="-848664560"/>
        <c:crosses val="autoZero"/>
        <c:auto val="1"/>
        <c:lblAlgn val="ctr"/>
        <c:lblOffset val="100"/>
        <c:noMultiLvlLbl val="0"/>
      </c:catAx>
      <c:valAx>
        <c:axId val="-848664560"/>
        <c:scaling>
          <c:orientation val="minMax"/>
          <c:max val="100"/>
          <c:min val="0"/>
        </c:scaling>
        <c:delete val="0"/>
        <c:axPos val="l"/>
        <c:majorGridlines/>
        <c:numFmt formatCode="0" sourceLinked="1"/>
        <c:majorTickMark val="none"/>
        <c:minorTickMark val="none"/>
        <c:tickLblPos val="nextTo"/>
        <c:txPr>
          <a:bodyPr/>
          <a:lstStyle/>
          <a:p>
            <a:pPr>
              <a:defRPr sz="1200"/>
            </a:pPr>
            <a:endParaRPr lang="en-US"/>
          </a:p>
        </c:txPr>
        <c:crossAx val="-848667312"/>
        <c:crosses val="autoZero"/>
        <c:crossBetween val="between"/>
        <c:majorUnit val="10"/>
      </c:valAx>
    </c:plotArea>
    <c:plotVisOnly val="1"/>
    <c:dispBlanksAs val="gap"/>
    <c:showDLblsOverMax val="0"/>
  </c:chart>
  <c:spPr>
    <a:ln w="12700">
      <a:solidFill>
        <a:schemeClr val="tx1">
          <a:lumMod val="95000"/>
          <a:lumOff val="5000"/>
        </a:schemeClr>
      </a:solidFill>
    </a:ln>
  </c:spPr>
  <c:printSettings>
    <c:headerFooter/>
    <c:pageMargins b="1" l="0.75" r="0.75" t="1" header="0.5" footer="0.5"/>
    <c:pageSetup paperSize="9" orientation="landscape" horizontalDpi="-4" verticalDpi="-4"/>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520700</xdr:colOff>
      <xdr:row>4</xdr:row>
      <xdr:rowOff>76200</xdr:rowOff>
    </xdr:from>
    <xdr:to>
      <xdr:col>2</xdr:col>
      <xdr:colOff>1244600</xdr:colOff>
      <xdr:row>9</xdr:row>
      <xdr:rowOff>0</xdr:rowOff>
    </xdr:to>
    <xdr:sp macro="" textlink="">
      <xdr:nvSpPr>
        <xdr:cNvPr id="2" name="Down Arrow 1">
          <a:extLst>
            <a:ext uri="{FF2B5EF4-FFF2-40B4-BE49-F238E27FC236}">
              <a16:creationId xmlns:a16="http://schemas.microsoft.com/office/drawing/2014/main" id="{00000000-0008-0000-0100-000002000000}"/>
            </a:ext>
          </a:extLst>
        </xdr:cNvPr>
        <xdr:cNvSpPr/>
      </xdr:nvSpPr>
      <xdr:spPr>
        <a:xfrm>
          <a:off x="6794500" y="889000"/>
          <a:ext cx="723900" cy="1549400"/>
        </a:xfrm>
        <a:prstGeom prst="downArrow">
          <a:avLst/>
        </a:prstGeom>
        <a:solidFill>
          <a:srgbClr val="00FF0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1206500</xdr:colOff>
      <xdr:row>0</xdr:row>
      <xdr:rowOff>127000</xdr:rowOff>
    </xdr:from>
    <xdr:to>
      <xdr:col>3</xdr:col>
      <xdr:colOff>927100</xdr:colOff>
      <xdr:row>4</xdr:row>
      <xdr:rowOff>38100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5956300" y="127000"/>
          <a:ext cx="3022600" cy="825500"/>
        </a:xfrm>
        <a:prstGeom prst="rect">
          <a:avLst/>
        </a:prstGeom>
        <a:solidFill>
          <a:srgbClr val="00FF00"/>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ctr"/>
          <a:r>
            <a:rPr lang="en-US" sz="2400">
              <a:ln>
                <a:noFill/>
              </a:ln>
              <a:solidFill>
                <a:sysClr val="windowText" lastClr="000000"/>
              </a:solidFill>
            </a:rPr>
            <a:t>SAMOHODNOTENIE</a:t>
          </a:r>
        </a:p>
      </xdr:txBody>
    </xdr:sp>
    <xdr:clientData/>
  </xdr:twoCellAnchor>
  <xdr:twoCellAnchor>
    <xdr:from>
      <xdr:col>1</xdr:col>
      <xdr:colOff>222250</xdr:colOff>
      <xdr:row>1</xdr:row>
      <xdr:rowOff>25400</xdr:rowOff>
    </xdr:from>
    <xdr:to>
      <xdr:col>1</xdr:col>
      <xdr:colOff>1162050</xdr:colOff>
      <xdr:row>3</xdr:row>
      <xdr:rowOff>190500</xdr:rowOff>
    </xdr:to>
    <xdr:sp macro="" textlink="">
      <xdr:nvSpPr>
        <xdr:cNvPr id="6" name="Down Arrow 5">
          <a:extLst>
            <a:ext uri="{FF2B5EF4-FFF2-40B4-BE49-F238E27FC236}">
              <a16:creationId xmlns:a16="http://schemas.microsoft.com/office/drawing/2014/main" id="{00000000-0008-0000-0100-000006000000}"/>
            </a:ext>
          </a:extLst>
        </xdr:cNvPr>
        <xdr:cNvSpPr/>
      </xdr:nvSpPr>
      <xdr:spPr>
        <a:xfrm rot="5400000">
          <a:off x="5105400" y="95250"/>
          <a:ext cx="673100" cy="939800"/>
        </a:xfrm>
        <a:prstGeom prst="downArrow">
          <a:avLst/>
        </a:prstGeom>
        <a:solidFill>
          <a:srgbClr val="00FF0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165099</xdr:colOff>
      <xdr:row>191</xdr:row>
      <xdr:rowOff>76200</xdr:rowOff>
    </xdr:from>
    <xdr:to>
      <xdr:col>10</xdr:col>
      <xdr:colOff>591214</xdr:colOff>
      <xdr:row>220</xdr:row>
      <xdr:rowOff>342900</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223</xdr:row>
      <xdr:rowOff>12700</xdr:rowOff>
    </xdr:from>
    <xdr:to>
      <xdr:col>10</xdr:col>
      <xdr:colOff>596900</xdr:colOff>
      <xdr:row>235</xdr:row>
      <xdr:rowOff>12700</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228600</xdr:colOff>
      <xdr:row>7</xdr:row>
      <xdr:rowOff>165100</xdr:rowOff>
    </xdr:from>
    <xdr:to>
      <xdr:col>8</xdr:col>
      <xdr:colOff>952500</xdr:colOff>
      <xdr:row>10</xdr:row>
      <xdr:rowOff>25400</xdr:rowOff>
    </xdr:to>
    <xdr:sp macro="" textlink="">
      <xdr:nvSpPr>
        <xdr:cNvPr id="11" name="Down Arrow 10">
          <a:extLst>
            <a:ext uri="{FF2B5EF4-FFF2-40B4-BE49-F238E27FC236}">
              <a16:creationId xmlns:a16="http://schemas.microsoft.com/office/drawing/2014/main" id="{00000000-0008-0000-0200-00000B000000}"/>
            </a:ext>
          </a:extLst>
        </xdr:cNvPr>
        <xdr:cNvSpPr/>
      </xdr:nvSpPr>
      <xdr:spPr>
        <a:xfrm>
          <a:off x="12001500" y="1447800"/>
          <a:ext cx="723900" cy="901700"/>
        </a:xfrm>
        <a:prstGeom prst="downArrow">
          <a:avLst/>
        </a:prstGeom>
        <a:solidFill>
          <a:srgbClr val="00FF0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1917700</xdr:colOff>
      <xdr:row>1</xdr:row>
      <xdr:rowOff>63500</xdr:rowOff>
    </xdr:from>
    <xdr:to>
      <xdr:col>11</xdr:col>
      <xdr:colOff>63500</xdr:colOff>
      <xdr:row>7</xdr:row>
      <xdr:rowOff>76200</xdr:rowOff>
    </xdr:to>
    <xdr:sp macro="" textlink="">
      <xdr:nvSpPr>
        <xdr:cNvPr id="12" name="Rectangle 11">
          <a:extLst>
            <a:ext uri="{FF2B5EF4-FFF2-40B4-BE49-F238E27FC236}">
              <a16:creationId xmlns:a16="http://schemas.microsoft.com/office/drawing/2014/main" id="{00000000-0008-0000-0200-00000C000000}"/>
            </a:ext>
          </a:extLst>
        </xdr:cNvPr>
        <xdr:cNvSpPr/>
      </xdr:nvSpPr>
      <xdr:spPr>
        <a:xfrm>
          <a:off x="9994900" y="63500"/>
          <a:ext cx="4737100" cy="1295400"/>
        </a:xfrm>
        <a:prstGeom prst="rect">
          <a:avLst/>
        </a:prstGeom>
        <a:solidFill>
          <a:srgbClr val="00FF00"/>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ctr"/>
          <a:r>
            <a:rPr lang="en-US" sz="2400">
              <a:ln>
                <a:noFill/>
              </a:ln>
              <a:solidFill>
                <a:sysClr val="windowText" lastClr="000000"/>
              </a:solidFill>
            </a:rPr>
            <a:t>SAMOHODNOTENIE</a:t>
          </a:r>
        </a:p>
        <a:p>
          <a:pPr algn="ctr"/>
          <a:r>
            <a:rPr lang="en-US" sz="2400">
              <a:ln>
                <a:noFill/>
              </a:ln>
              <a:solidFill>
                <a:sysClr val="windowText" lastClr="000000"/>
              </a:solidFill>
            </a:rPr>
            <a:t>vykonajte</a:t>
          </a:r>
          <a:r>
            <a:rPr lang="en-US" sz="2400" baseline="0">
              <a:ln>
                <a:noFill/>
              </a:ln>
              <a:solidFill>
                <a:sysClr val="windowText" lastClr="000000"/>
              </a:solidFill>
            </a:rPr>
            <a:t> pre triedu hotela, o ktorú sa uchádzate</a:t>
          </a:r>
          <a:endParaRPr lang="en-US" sz="2400">
            <a:ln>
              <a:noFill/>
            </a:ln>
            <a:solidFill>
              <a:sysClr val="windowText" lastClr="000000"/>
            </a:solidFill>
          </a:endParaRPr>
        </a:p>
      </xdr:txBody>
    </xdr:sp>
    <xdr:clientData/>
  </xdr:twoCellAnchor>
  <xdr:twoCellAnchor>
    <xdr:from>
      <xdr:col>5</xdr:col>
      <xdr:colOff>165099</xdr:colOff>
      <xdr:row>142</xdr:row>
      <xdr:rowOff>76200</xdr:rowOff>
    </xdr:from>
    <xdr:to>
      <xdr:col>10</xdr:col>
      <xdr:colOff>591214</xdr:colOff>
      <xdr:row>171</xdr:row>
      <xdr:rowOff>342900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114300</xdr:colOff>
      <xdr:row>174</xdr:row>
      <xdr:rowOff>12700</xdr:rowOff>
    </xdr:from>
    <xdr:to>
      <xdr:col>10</xdr:col>
      <xdr:colOff>596900</xdr:colOff>
      <xdr:row>186</xdr:row>
      <xdr:rowOff>12700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165099</xdr:colOff>
      <xdr:row>77</xdr:row>
      <xdr:rowOff>76200</xdr:rowOff>
    </xdr:from>
    <xdr:to>
      <xdr:col>10</xdr:col>
      <xdr:colOff>591214</xdr:colOff>
      <xdr:row>106</xdr:row>
      <xdr:rowOff>342900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109</xdr:row>
      <xdr:rowOff>12700</xdr:rowOff>
    </xdr:from>
    <xdr:to>
      <xdr:col>10</xdr:col>
      <xdr:colOff>596900</xdr:colOff>
      <xdr:row>121</xdr:row>
      <xdr:rowOff>12700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787400</xdr:colOff>
      <xdr:row>7</xdr:row>
      <xdr:rowOff>279400</xdr:rowOff>
    </xdr:from>
    <xdr:to>
      <xdr:col>6</xdr:col>
      <xdr:colOff>1511300</xdr:colOff>
      <xdr:row>10</xdr:row>
      <xdr:rowOff>101600</xdr:rowOff>
    </xdr:to>
    <xdr:sp macro="" textlink="">
      <xdr:nvSpPr>
        <xdr:cNvPr id="4" name="Down Arrow 3">
          <a:extLst>
            <a:ext uri="{FF2B5EF4-FFF2-40B4-BE49-F238E27FC236}">
              <a16:creationId xmlns:a16="http://schemas.microsoft.com/office/drawing/2014/main" id="{00000000-0008-0000-0300-000004000000}"/>
            </a:ext>
          </a:extLst>
        </xdr:cNvPr>
        <xdr:cNvSpPr/>
      </xdr:nvSpPr>
      <xdr:spPr>
        <a:xfrm>
          <a:off x="8864600" y="1562100"/>
          <a:ext cx="723900" cy="863600"/>
        </a:xfrm>
        <a:prstGeom prst="downArrow">
          <a:avLst/>
        </a:prstGeom>
        <a:solidFill>
          <a:srgbClr val="00FF0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88900</xdr:colOff>
      <xdr:row>1</xdr:row>
      <xdr:rowOff>88900</xdr:rowOff>
    </xdr:from>
    <xdr:to>
      <xdr:col>10</xdr:col>
      <xdr:colOff>419100</xdr:colOff>
      <xdr:row>7</xdr:row>
      <xdr:rowOff>114300</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8166100" y="88900"/>
          <a:ext cx="6096000" cy="1308100"/>
        </a:xfrm>
        <a:prstGeom prst="rect">
          <a:avLst/>
        </a:prstGeom>
        <a:solidFill>
          <a:srgbClr val="00FF00"/>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ctr"/>
          <a:r>
            <a:rPr lang="en-US" sz="2400">
              <a:ln>
                <a:noFill/>
              </a:ln>
              <a:solidFill>
                <a:sysClr val="windowText" lastClr="000000"/>
              </a:solidFill>
            </a:rPr>
            <a:t>SAMOHODNOTENIE</a:t>
          </a:r>
        </a:p>
        <a:p>
          <a:pPr algn="ctr"/>
          <a:r>
            <a:rPr lang="en-US" sz="2400">
              <a:ln>
                <a:noFill/>
              </a:ln>
              <a:solidFill>
                <a:sysClr val="windowText" lastClr="000000"/>
              </a:solidFill>
            </a:rPr>
            <a:t>vykonajte</a:t>
          </a:r>
          <a:r>
            <a:rPr lang="en-US" sz="2400" baseline="0">
              <a:ln>
                <a:noFill/>
              </a:ln>
              <a:solidFill>
                <a:sysClr val="windowText" lastClr="000000"/>
              </a:solidFill>
            </a:rPr>
            <a:t> pre triedu penziónu, o ktorú sa uchádzate</a:t>
          </a:r>
          <a:endParaRPr lang="en-US" sz="2400">
            <a:ln>
              <a:noFill/>
            </a:ln>
            <a:solidFill>
              <a:sysClr val="windowText" lastClr="000000"/>
            </a:solidFill>
          </a:endParaRPr>
        </a:p>
      </xdr:txBody>
    </xdr:sp>
    <xdr:clientData/>
  </xdr:twoCellAnchor>
  <xdr:twoCellAnchor>
    <xdr:from>
      <xdr:col>5</xdr:col>
      <xdr:colOff>165099</xdr:colOff>
      <xdr:row>27</xdr:row>
      <xdr:rowOff>76200</xdr:rowOff>
    </xdr:from>
    <xdr:to>
      <xdr:col>10</xdr:col>
      <xdr:colOff>591214</xdr:colOff>
      <xdr:row>56</xdr:row>
      <xdr:rowOff>342900</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114300</xdr:colOff>
      <xdr:row>59</xdr:row>
      <xdr:rowOff>12700</xdr:rowOff>
    </xdr:from>
    <xdr:to>
      <xdr:col>10</xdr:col>
      <xdr:colOff>596900</xdr:colOff>
      <xdr:row>71</xdr:row>
      <xdr:rowOff>12700</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3"/>
  <sheetViews>
    <sheetView tabSelected="1" workbookViewId="0">
      <selection activeCell="J14" sqref="J14"/>
    </sheetView>
  </sheetViews>
  <sheetFormatPr baseColWidth="10" defaultColWidth="11" defaultRowHeight="16"/>
  <cols>
    <col min="1" max="1" width="24.6640625" customWidth="1"/>
    <col min="2" max="2" width="15.6640625" customWidth="1"/>
    <col min="3" max="3" width="9.1640625" customWidth="1"/>
    <col min="4" max="4" width="15.1640625" customWidth="1"/>
    <col min="5" max="5" width="11.5" customWidth="1"/>
    <col min="6" max="6" width="12" customWidth="1"/>
    <col min="7" max="7" width="10.83203125" customWidth="1"/>
    <col min="8" max="8" width="11" customWidth="1"/>
    <col min="9" max="9" width="10.1640625" customWidth="1"/>
    <col min="10" max="10" width="12" customWidth="1"/>
  </cols>
  <sheetData>
    <row r="1" spans="1:15">
      <c r="A1" t="s">
        <v>674</v>
      </c>
    </row>
    <row r="2" spans="1:15">
      <c r="A2" s="182" t="s">
        <v>661</v>
      </c>
      <c r="B2" s="182"/>
      <c r="C2" s="182"/>
      <c r="D2" s="182"/>
      <c r="E2" s="182"/>
      <c r="F2" s="182"/>
      <c r="G2" s="182"/>
      <c r="H2" s="182"/>
      <c r="I2" s="182"/>
      <c r="K2" s="158" t="s">
        <v>673</v>
      </c>
      <c r="L2" s="157"/>
      <c r="M2" s="157"/>
      <c r="N2" s="157"/>
      <c r="O2" s="157"/>
    </row>
    <row r="3" spans="1:15" ht="28" customHeight="1">
      <c r="A3" s="64" t="s">
        <v>635</v>
      </c>
      <c r="B3" s="190"/>
      <c r="C3" s="190"/>
      <c r="D3" s="190"/>
      <c r="E3" s="190"/>
      <c r="F3" s="190"/>
      <c r="G3" s="190"/>
      <c r="H3" s="190"/>
      <c r="I3" s="190"/>
      <c r="K3" s="157">
        <v>1</v>
      </c>
      <c r="L3" s="157" t="s">
        <v>669</v>
      </c>
      <c r="M3" s="157"/>
      <c r="N3" s="157"/>
      <c r="O3" s="157"/>
    </row>
    <row r="4" spans="1:15" ht="35" customHeight="1">
      <c r="A4" s="64" t="s">
        <v>636</v>
      </c>
      <c r="B4" s="190"/>
      <c r="C4" s="190"/>
      <c r="D4" s="190"/>
      <c r="E4" s="190"/>
      <c r="F4" s="190"/>
      <c r="G4" s="190"/>
      <c r="H4" s="190"/>
      <c r="I4" s="190"/>
      <c r="K4" s="157">
        <v>2</v>
      </c>
      <c r="L4" s="157" t="s">
        <v>670</v>
      </c>
      <c r="M4" s="157"/>
      <c r="N4" s="157"/>
      <c r="O4" s="157"/>
    </row>
    <row r="5" spans="1:15" ht="38" customHeight="1">
      <c r="A5" s="124" t="s">
        <v>637</v>
      </c>
      <c r="B5" s="187"/>
      <c r="C5" s="188"/>
      <c r="D5" s="188"/>
      <c r="E5" s="188"/>
      <c r="F5" s="188"/>
      <c r="G5" s="188"/>
      <c r="H5" s="188"/>
      <c r="I5" s="189"/>
      <c r="K5" s="157">
        <v>3</v>
      </c>
      <c r="L5" s="157" t="s">
        <v>671</v>
      </c>
      <c r="M5" s="157"/>
      <c r="N5" s="157"/>
      <c r="O5" s="157"/>
    </row>
    <row r="6" spans="1:15" ht="30" customHeight="1">
      <c r="A6" s="124" t="s">
        <v>638</v>
      </c>
      <c r="B6" s="187"/>
      <c r="C6" s="188"/>
      <c r="D6" s="188"/>
      <c r="E6" s="188"/>
      <c r="F6" s="188"/>
      <c r="G6" s="188"/>
      <c r="H6" s="188"/>
      <c r="I6" s="189"/>
      <c r="K6" s="157">
        <v>4</v>
      </c>
      <c r="L6" s="157" t="s">
        <v>672</v>
      </c>
      <c r="M6" s="157"/>
      <c r="N6" s="157"/>
      <c r="O6" s="157"/>
    </row>
    <row r="7" spans="1:15" ht="38" customHeight="1">
      <c r="A7" s="64" t="s">
        <v>627</v>
      </c>
      <c r="B7" s="190"/>
      <c r="C7" s="190"/>
      <c r="D7" s="190"/>
      <c r="E7" s="190"/>
      <c r="F7" s="190"/>
      <c r="G7" s="190"/>
      <c r="H7" s="190"/>
      <c r="I7" s="190"/>
      <c r="K7" s="157"/>
      <c r="L7" s="157"/>
      <c r="M7" s="157"/>
      <c r="N7" s="157"/>
      <c r="O7" s="157"/>
    </row>
    <row r="8" spans="1:15" ht="38" customHeight="1">
      <c r="A8" s="64" t="s">
        <v>639</v>
      </c>
      <c r="B8" s="190"/>
      <c r="C8" s="190"/>
      <c r="D8" s="190"/>
      <c r="E8" s="190"/>
      <c r="F8" s="190"/>
      <c r="G8" s="190"/>
      <c r="H8" s="190"/>
      <c r="I8" s="190"/>
    </row>
    <row r="9" spans="1:15">
      <c r="A9" s="123" t="s">
        <v>619</v>
      </c>
      <c r="B9" s="183" t="s">
        <v>621</v>
      </c>
      <c r="C9" s="183"/>
      <c r="D9" s="183"/>
      <c r="E9" s="183"/>
      <c r="F9" s="183" t="s">
        <v>620</v>
      </c>
      <c r="G9" s="183"/>
      <c r="H9" s="183"/>
      <c r="I9" s="183"/>
    </row>
    <row r="10" spans="1:15">
      <c r="A10" s="1"/>
      <c r="B10" s="184"/>
      <c r="C10" s="185"/>
      <c r="D10" s="185"/>
      <c r="E10" s="186"/>
      <c r="F10" s="184"/>
      <c r="G10" s="185"/>
      <c r="H10" s="185"/>
      <c r="I10" s="186"/>
    </row>
    <row r="11" spans="1:15">
      <c r="A11" s="1"/>
      <c r="B11" s="184"/>
      <c r="C11" s="185"/>
      <c r="D11" s="185"/>
      <c r="E11" s="186"/>
      <c r="F11" s="184"/>
      <c r="G11" s="185"/>
      <c r="H11" s="185"/>
      <c r="I11" s="186"/>
    </row>
    <row r="12" spans="1:15">
      <c r="A12" s="1"/>
      <c r="B12" s="184"/>
      <c r="C12" s="185"/>
      <c r="D12" s="185"/>
      <c r="E12" s="186"/>
      <c r="F12" s="184"/>
      <c r="G12" s="185"/>
      <c r="H12" s="185"/>
      <c r="I12" s="186"/>
    </row>
    <row r="13" spans="1:15">
      <c r="A13" s="1"/>
      <c r="B13" s="184"/>
      <c r="C13" s="185"/>
      <c r="D13" s="185"/>
      <c r="E13" s="186"/>
      <c r="F13" s="184"/>
      <c r="G13" s="185"/>
      <c r="H13" s="185"/>
      <c r="I13" s="186"/>
    </row>
    <row r="14" spans="1:15">
      <c r="A14" s="1"/>
      <c r="B14" s="184"/>
      <c r="C14" s="185"/>
      <c r="D14" s="185"/>
      <c r="E14" s="186"/>
      <c r="F14" s="184"/>
      <c r="G14" s="185"/>
      <c r="H14" s="185"/>
      <c r="I14" s="186"/>
    </row>
    <row r="15" spans="1:15">
      <c r="A15" s="1"/>
      <c r="B15" s="184"/>
      <c r="C15" s="185"/>
      <c r="D15" s="185"/>
      <c r="E15" s="186"/>
      <c r="F15" s="184"/>
      <c r="G15" s="185"/>
      <c r="H15" s="185"/>
      <c r="I15" s="186"/>
    </row>
    <row r="16" spans="1:15">
      <c r="A16" s="1"/>
      <c r="B16" s="184"/>
      <c r="C16" s="185"/>
      <c r="D16" s="185"/>
      <c r="E16" s="186"/>
      <c r="F16" s="184"/>
      <c r="G16" s="185"/>
      <c r="H16" s="185"/>
      <c r="I16" s="186"/>
    </row>
    <row r="17" spans="1:9">
      <c r="A17" s="1"/>
      <c r="B17" s="184"/>
      <c r="C17" s="185"/>
      <c r="D17" s="185"/>
      <c r="E17" s="186"/>
      <c r="F17" s="184"/>
      <c r="G17" s="185"/>
      <c r="H17" s="185"/>
      <c r="I17" s="186"/>
    </row>
    <row r="18" spans="1:9">
      <c r="A18" s="1"/>
      <c r="B18" s="184"/>
      <c r="C18" s="185"/>
      <c r="D18" s="185"/>
      <c r="E18" s="186"/>
      <c r="F18" s="184"/>
      <c r="G18" s="185"/>
      <c r="H18" s="185"/>
      <c r="I18" s="186"/>
    </row>
    <row r="19" spans="1:9">
      <c r="A19" s="1"/>
      <c r="B19" s="184"/>
      <c r="C19" s="185"/>
      <c r="D19" s="185"/>
      <c r="E19" s="186"/>
      <c r="F19" s="184"/>
      <c r="G19" s="185"/>
      <c r="H19" s="185"/>
      <c r="I19" s="186"/>
    </row>
    <row r="20" spans="1:9">
      <c r="A20" s="1"/>
      <c r="B20" s="184"/>
      <c r="C20" s="185"/>
      <c r="D20" s="185"/>
      <c r="E20" s="186"/>
      <c r="F20" s="184"/>
      <c r="G20" s="185"/>
      <c r="H20" s="185"/>
      <c r="I20" s="186"/>
    </row>
    <row r="21" spans="1:9">
      <c r="A21" s="1"/>
      <c r="B21" s="184"/>
      <c r="C21" s="185"/>
      <c r="D21" s="185"/>
      <c r="E21" s="186"/>
      <c r="F21" s="184"/>
      <c r="G21" s="185"/>
      <c r="H21" s="185"/>
      <c r="I21" s="186"/>
    </row>
    <row r="22" spans="1:9">
      <c r="A22" s="1"/>
      <c r="B22" s="184"/>
      <c r="C22" s="185"/>
      <c r="D22" s="185"/>
      <c r="E22" s="186"/>
      <c r="F22" s="184"/>
      <c r="G22" s="185"/>
      <c r="H22" s="185"/>
      <c r="I22" s="186"/>
    </row>
    <row r="23" spans="1:9">
      <c r="A23" s="1"/>
      <c r="B23" s="184"/>
      <c r="C23" s="185"/>
      <c r="D23" s="185"/>
      <c r="E23" s="186"/>
      <c r="F23" s="184"/>
      <c r="G23" s="185"/>
      <c r="H23" s="185"/>
      <c r="I23" s="186"/>
    </row>
    <row r="24" spans="1:9">
      <c r="A24" s="1"/>
      <c r="B24" s="184"/>
      <c r="C24" s="185"/>
      <c r="D24" s="185"/>
      <c r="E24" s="186"/>
      <c r="F24" s="184"/>
      <c r="G24" s="185"/>
      <c r="H24" s="185"/>
      <c r="I24" s="186"/>
    </row>
    <row r="25" spans="1:9">
      <c r="A25" s="1"/>
      <c r="B25" s="184"/>
      <c r="C25" s="185"/>
      <c r="D25" s="185"/>
      <c r="E25" s="186"/>
      <c r="F25" s="184"/>
      <c r="G25" s="185"/>
      <c r="H25" s="185"/>
      <c r="I25" s="186"/>
    </row>
    <row r="26" spans="1:9">
      <c r="A26" s="1"/>
      <c r="B26" s="184"/>
      <c r="C26" s="185"/>
      <c r="D26" s="185"/>
      <c r="E26" s="186"/>
      <c r="F26" s="184"/>
      <c r="G26" s="185"/>
      <c r="H26" s="185"/>
      <c r="I26" s="186"/>
    </row>
    <row r="27" spans="1:9">
      <c r="A27" s="1"/>
      <c r="B27" s="184"/>
      <c r="C27" s="185"/>
      <c r="D27" s="185"/>
      <c r="E27" s="186"/>
      <c r="F27" s="184"/>
      <c r="G27" s="185"/>
      <c r="H27" s="185"/>
      <c r="I27" s="186"/>
    </row>
    <row r="28" spans="1:9">
      <c r="A28" s="1"/>
      <c r="B28" s="184"/>
      <c r="C28" s="185"/>
      <c r="D28" s="185"/>
      <c r="E28" s="186"/>
      <c r="F28" s="184"/>
      <c r="G28" s="185"/>
      <c r="H28" s="185"/>
      <c r="I28" s="186"/>
    </row>
    <row r="29" spans="1:9">
      <c r="A29" s="1"/>
      <c r="B29" s="184"/>
      <c r="C29" s="185"/>
      <c r="D29" s="185"/>
      <c r="E29" s="186"/>
      <c r="F29" s="184"/>
      <c r="G29" s="185"/>
      <c r="H29" s="185"/>
      <c r="I29" s="186"/>
    </row>
    <row r="30" spans="1:9">
      <c r="A30" s="1"/>
      <c r="B30" s="184"/>
      <c r="C30" s="185"/>
      <c r="D30" s="185"/>
      <c r="E30" s="186"/>
      <c r="F30" s="184"/>
      <c r="G30" s="185"/>
      <c r="H30" s="185"/>
      <c r="I30" s="186"/>
    </row>
    <row r="32" spans="1:9">
      <c r="A32" t="s">
        <v>810</v>
      </c>
    </row>
    <row r="33" spans="1:1">
      <c r="A33" t="s">
        <v>811</v>
      </c>
    </row>
  </sheetData>
  <sheetProtection deleteColumns="0" deleteRows="0"/>
  <mergeCells count="51">
    <mergeCell ref="B29:E29"/>
    <mergeCell ref="F29:I29"/>
    <mergeCell ref="B30:E30"/>
    <mergeCell ref="F30:I30"/>
    <mergeCell ref="B3:I3"/>
    <mergeCell ref="B4:I4"/>
    <mergeCell ref="B7:I7"/>
    <mergeCell ref="B8:I8"/>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5:E15"/>
    <mergeCell ref="F15:I15"/>
    <mergeCell ref="B16:E16"/>
    <mergeCell ref="F16:I16"/>
    <mergeCell ref="B9:E9"/>
    <mergeCell ref="F12:I12"/>
    <mergeCell ref="B12:E12"/>
    <mergeCell ref="B13:E13"/>
    <mergeCell ref="F13:I13"/>
    <mergeCell ref="B14:E14"/>
    <mergeCell ref="F14:I14"/>
    <mergeCell ref="A2:I2"/>
    <mergeCell ref="F9:I9"/>
    <mergeCell ref="F10:I10"/>
    <mergeCell ref="F11:I11"/>
    <mergeCell ref="B10:E10"/>
    <mergeCell ref="B11:E11"/>
    <mergeCell ref="B5:I5"/>
    <mergeCell ref="B6:I6"/>
  </mergeCells>
  <phoneticPr fontId="2" type="noConversion"/>
  <pageMargins left="0.47244094488188981" right="0.47244094488188981" top="1.03" bottom="0.79000000000000015" header="0.31" footer="0.5"/>
  <pageSetup paperSize="9" scale="96" orientation="landscape" horizontalDpi="4294967292" verticalDpi="4294967292"/>
  <headerFooter>
    <oddHeader>&amp;LName and address of the _x000D_certification organisation_x000D_&amp;RName and address of the _x000D_certified subject</oddHeader>
    <oddFooter>&amp;R&amp;P/&amp;N</oddFooter>
  </headerFooter>
  <colBreaks count="1" manualBreakCount="1">
    <brk id="10" max="1048575" man="1"/>
  </colBreak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classification!$V$2:$V$16</xm:f>
          </x14:formula1>
          <xm:sqref>B10:B30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6"/>
  <sheetViews>
    <sheetView workbookViewId="0">
      <selection activeCell="A184" sqref="A184"/>
    </sheetView>
  </sheetViews>
  <sheetFormatPr baseColWidth="10" defaultColWidth="11" defaultRowHeight="16"/>
  <cols>
    <col min="1" max="1" width="64.5" style="1" customWidth="1"/>
    <col min="2" max="2" width="21" style="18" customWidth="1"/>
    <col min="3" max="3" width="22.33203125" style="18" customWidth="1"/>
    <col min="4" max="4" width="27.83203125" style="18" customWidth="1"/>
    <col min="5" max="5" width="22.33203125" style="18" customWidth="1"/>
    <col min="6" max="6" width="27.83203125" style="18" customWidth="1"/>
    <col min="8" max="8" width="7.5" customWidth="1"/>
    <col min="9" max="9" width="16.1640625" customWidth="1"/>
    <col min="10" max="10" width="13.6640625" customWidth="1"/>
    <col min="12" max="12" width="23.1640625" customWidth="1"/>
  </cols>
  <sheetData>
    <row r="1" spans="1:14">
      <c r="A1" s="142"/>
      <c r="B1" s="143"/>
      <c r="C1"/>
      <c r="D1"/>
      <c r="E1" s="23"/>
      <c r="F1" s="23"/>
      <c r="I1" s="191" t="s">
        <v>260</v>
      </c>
      <c r="J1" s="192"/>
      <c r="K1" s="192"/>
      <c r="L1" s="192"/>
      <c r="M1" s="192"/>
      <c r="N1" s="193"/>
    </row>
    <row r="2" spans="1:14" ht="41" customHeight="1">
      <c r="A2" s="31" t="s">
        <v>667</v>
      </c>
      <c r="B2" s="23"/>
      <c r="C2"/>
      <c r="D2"/>
      <c r="E2" s="49" t="s">
        <v>657</v>
      </c>
      <c r="F2" s="23"/>
      <c r="I2" s="28"/>
      <c r="J2" s="29" t="s">
        <v>18</v>
      </c>
      <c r="K2" s="29" t="s">
        <v>19</v>
      </c>
      <c r="L2" s="29" t="s">
        <v>20</v>
      </c>
      <c r="M2" s="29" t="s">
        <v>21</v>
      </c>
      <c r="N2" s="29" t="s">
        <v>22</v>
      </c>
    </row>
    <row r="3" spans="1:14" ht="24">
      <c r="A3" s="153" t="s">
        <v>643</v>
      </c>
      <c r="B3" s="144"/>
      <c r="C3" s="143"/>
      <c r="D3"/>
      <c r="E3" s="147" t="s">
        <v>655</v>
      </c>
      <c r="F3" s="146" t="str">
        <f>IF(D11&gt;=A5,"vyhovel","nevyhovel")</f>
        <v>nevyhovel</v>
      </c>
      <c r="I3" s="32" t="s">
        <v>60</v>
      </c>
      <c r="J3" s="33">
        <v>390</v>
      </c>
      <c r="K3" s="33">
        <v>210</v>
      </c>
      <c r="L3" s="33">
        <v>100</v>
      </c>
      <c r="M3" s="33">
        <v>70</v>
      </c>
      <c r="N3" s="33">
        <v>50</v>
      </c>
    </row>
    <row r="4" spans="1:14" ht="24">
      <c r="A4" s="18" t="s">
        <v>662</v>
      </c>
      <c r="B4" s="143"/>
      <c r="C4" s="143"/>
      <c r="D4"/>
      <c r="E4" s="147" t="s">
        <v>304</v>
      </c>
      <c r="F4" s="146" t="str">
        <f>IF(F11&gt;=A5,"vyhovel","nevyhovel")</f>
        <v>nevyhovel</v>
      </c>
      <c r="I4" s="32" t="s">
        <v>257</v>
      </c>
      <c r="J4" s="33">
        <v>120</v>
      </c>
      <c r="K4" s="33">
        <v>110</v>
      </c>
      <c r="L4" s="33">
        <v>80</v>
      </c>
      <c r="M4" s="33" t="s">
        <v>27</v>
      </c>
      <c r="N4" s="33" t="s">
        <v>27</v>
      </c>
    </row>
    <row r="5" spans="1:14" ht="24">
      <c r="A5" s="145">
        <f>IF(A3=classification!AC2,classification!AD2,IF(A3=classification!AC3,classification!AD3,IF(A3=classification!AC4,classification!AD4,IF(A3=classification!AC5,classification!AD5,IF(A3=classification!AC6,classification!AD6,IF(A3=classification!AC7,classification!AD7,IF(A3=classification!AC8,classification!AD8,IF(A3=classification!AC9,classification!AD9,IF(A3=classification!AC10,classification!AD10,IF(A3=classification!AC11,classification!AD11,IF(A3=classification!AC12,classification!AD12,IF(A3=classification!AC13,classification!AD13,IF(A3=classification!AC14,classification!AD14)))))))))))))</f>
        <v>210</v>
      </c>
      <c r="B5" s="144"/>
      <c r="C5" s="142"/>
      <c r="D5"/>
      <c r="E5"/>
      <c r="F5"/>
      <c r="I5" s="32" t="s">
        <v>258</v>
      </c>
      <c r="J5" s="33">
        <v>90</v>
      </c>
      <c r="K5" s="33">
        <v>80</v>
      </c>
      <c r="L5" s="33">
        <v>70</v>
      </c>
      <c r="M5" s="33" t="s">
        <v>27</v>
      </c>
      <c r="N5" s="33" t="s">
        <v>27</v>
      </c>
    </row>
    <row r="6" spans="1:14">
      <c r="A6" s="4"/>
      <c r="B6" s="142"/>
      <c r="C6" s="142"/>
      <c r="D6"/>
      <c r="E6"/>
      <c r="F6"/>
      <c r="I6" s="32" t="s">
        <v>259</v>
      </c>
      <c r="J6" s="33" t="s">
        <v>27</v>
      </c>
      <c r="K6" s="33" t="s">
        <v>27</v>
      </c>
      <c r="L6" s="33">
        <v>50</v>
      </c>
      <c r="M6" s="33">
        <v>30</v>
      </c>
      <c r="N6" s="33" t="s">
        <v>27</v>
      </c>
    </row>
    <row r="7" spans="1:14">
      <c r="A7"/>
      <c r="B7"/>
      <c r="C7"/>
      <c r="D7"/>
      <c r="E7"/>
      <c r="F7"/>
    </row>
    <row r="8" spans="1:14">
      <c r="A8"/>
      <c r="B8"/>
      <c r="C8"/>
      <c r="D8"/>
      <c r="E8"/>
      <c r="F8"/>
    </row>
    <row r="9" spans="1:14">
      <c r="A9"/>
      <c r="B9"/>
      <c r="C9"/>
      <c r="D9"/>
      <c r="E9"/>
      <c r="F9"/>
    </row>
    <row r="10" spans="1:14" ht="74" customHeight="1">
      <c r="A10" s="21" t="s">
        <v>244</v>
      </c>
      <c r="C10" s="148" t="s">
        <v>656</v>
      </c>
      <c r="D10" s="138" t="s">
        <v>249</v>
      </c>
      <c r="E10" s="13" t="s">
        <v>640</v>
      </c>
      <c r="F10" s="138" t="s">
        <v>249</v>
      </c>
    </row>
    <row r="11" spans="1:14" ht="96" customHeight="1">
      <c r="A11" s="22"/>
      <c r="B11" s="19" t="s">
        <v>248</v>
      </c>
      <c r="C11" s="19" t="s">
        <v>261</v>
      </c>
      <c r="D11" s="20">
        <f>SUM(D13:D167)</f>
        <v>30</v>
      </c>
      <c r="E11" s="19" t="s">
        <v>261</v>
      </c>
      <c r="F11" s="20">
        <f>SUM(F13:F167)</f>
        <v>0</v>
      </c>
    </row>
    <row r="12" spans="1:14">
      <c r="A12" s="27" t="s">
        <v>107</v>
      </c>
      <c r="B12" s="24"/>
      <c r="C12" s="25"/>
      <c r="D12" s="25"/>
      <c r="E12" s="25"/>
      <c r="F12" s="25"/>
    </row>
    <row r="13" spans="1:14">
      <c r="A13" s="30" t="s">
        <v>108</v>
      </c>
      <c r="B13" s="141">
        <v>30</v>
      </c>
      <c r="C13" s="152" t="s">
        <v>245</v>
      </c>
      <c r="D13" s="31">
        <f t="shared" ref="D13:D14" si="0">IF(ISNUMBER(SEARCH("áno",C13)),B13,"")</f>
        <v>30</v>
      </c>
      <c r="E13" s="152" t="s">
        <v>246</v>
      </c>
      <c r="F13" s="31" t="str">
        <f t="shared" ref="F13:F33" si="1">IF(ISNUMBER(SEARCH("áno",E13)),B13,"")</f>
        <v/>
      </c>
    </row>
    <row r="14" spans="1:14">
      <c r="A14" s="30" t="s">
        <v>109</v>
      </c>
      <c r="B14" s="141">
        <v>30</v>
      </c>
      <c r="C14" s="152" t="s">
        <v>246</v>
      </c>
      <c r="D14" s="31" t="str">
        <f t="shared" si="0"/>
        <v/>
      </c>
      <c r="E14" s="152" t="s">
        <v>246</v>
      </c>
      <c r="F14" s="31" t="str">
        <f t="shared" si="1"/>
        <v/>
      </c>
    </row>
    <row r="15" spans="1:14">
      <c r="A15" s="30" t="s">
        <v>110</v>
      </c>
      <c r="B15" s="141">
        <v>30</v>
      </c>
      <c r="C15" s="152" t="s">
        <v>246</v>
      </c>
      <c r="D15" s="31" t="str">
        <f t="shared" ref="D15:D33" si="2">IF(ISNUMBER(SEARCH("áno",C15)),B15,"")</f>
        <v/>
      </c>
      <c r="E15" s="152" t="s">
        <v>246</v>
      </c>
      <c r="F15" s="31" t="str">
        <f t="shared" si="1"/>
        <v/>
      </c>
    </row>
    <row r="16" spans="1:14">
      <c r="A16" s="30" t="s">
        <v>111</v>
      </c>
      <c r="B16" s="141">
        <v>20</v>
      </c>
      <c r="C16" s="152" t="s">
        <v>246</v>
      </c>
      <c r="D16" s="31" t="str">
        <f t="shared" si="2"/>
        <v/>
      </c>
      <c r="E16" s="152" t="s">
        <v>246</v>
      </c>
      <c r="F16" s="31" t="str">
        <f t="shared" si="1"/>
        <v/>
      </c>
    </row>
    <row r="17" spans="1:14">
      <c r="A17" s="30" t="s">
        <v>112</v>
      </c>
      <c r="B17" s="141">
        <v>20</v>
      </c>
      <c r="C17" s="152" t="s">
        <v>246</v>
      </c>
      <c r="D17" s="31" t="str">
        <f t="shared" si="2"/>
        <v/>
      </c>
      <c r="E17" s="152" t="s">
        <v>246</v>
      </c>
      <c r="F17" s="31" t="str">
        <f t="shared" si="1"/>
        <v/>
      </c>
    </row>
    <row r="18" spans="1:14">
      <c r="A18" s="30" t="s">
        <v>113</v>
      </c>
      <c r="B18" s="141">
        <v>15</v>
      </c>
      <c r="C18" s="152" t="s">
        <v>246</v>
      </c>
      <c r="D18" s="31" t="str">
        <f t="shared" si="2"/>
        <v/>
      </c>
      <c r="E18" s="152" t="s">
        <v>246</v>
      </c>
      <c r="F18" s="31" t="str">
        <f t="shared" si="1"/>
        <v/>
      </c>
      <c r="I18" s="17"/>
      <c r="J18" s="17"/>
      <c r="K18" s="17"/>
      <c r="L18" s="17"/>
      <c r="M18" s="17"/>
      <c r="N18" s="17"/>
    </row>
    <row r="19" spans="1:14">
      <c r="A19" s="30" t="s">
        <v>114</v>
      </c>
      <c r="B19" s="141">
        <v>10</v>
      </c>
      <c r="C19" s="152" t="s">
        <v>246</v>
      </c>
      <c r="D19" s="31" t="str">
        <f t="shared" si="2"/>
        <v/>
      </c>
      <c r="E19" s="152" t="s">
        <v>246</v>
      </c>
      <c r="F19" s="31" t="str">
        <f t="shared" si="1"/>
        <v/>
      </c>
      <c r="K19" s="17"/>
      <c r="L19" s="17"/>
      <c r="M19" s="17"/>
      <c r="N19" s="17"/>
    </row>
    <row r="20" spans="1:14">
      <c r="A20" s="30" t="s">
        <v>115</v>
      </c>
      <c r="B20" s="141">
        <v>10</v>
      </c>
      <c r="C20" s="152" t="s">
        <v>246</v>
      </c>
      <c r="D20" s="31" t="str">
        <f t="shared" si="2"/>
        <v/>
      </c>
      <c r="E20" s="152" t="s">
        <v>246</v>
      </c>
      <c r="F20" s="31" t="str">
        <f t="shared" si="1"/>
        <v/>
      </c>
      <c r="H20" s="17"/>
      <c r="K20" s="17"/>
      <c r="L20" s="17"/>
      <c r="M20" s="17"/>
      <c r="N20" s="17"/>
    </row>
    <row r="21" spans="1:14">
      <c r="A21" s="30" t="s">
        <v>116</v>
      </c>
      <c r="B21" s="141">
        <v>5</v>
      </c>
      <c r="C21" s="152" t="s">
        <v>246</v>
      </c>
      <c r="D21" s="31" t="str">
        <f t="shared" si="2"/>
        <v/>
      </c>
      <c r="E21" s="152" t="s">
        <v>246</v>
      </c>
      <c r="F21" s="31" t="str">
        <f t="shared" si="1"/>
        <v/>
      </c>
      <c r="H21" s="17"/>
    </row>
    <row r="22" spans="1:14">
      <c r="A22" s="30" t="s">
        <v>117</v>
      </c>
      <c r="B22" s="141">
        <v>5</v>
      </c>
      <c r="C22" s="152" t="s">
        <v>246</v>
      </c>
      <c r="D22" s="31" t="str">
        <f t="shared" si="2"/>
        <v/>
      </c>
      <c r="E22" s="152" t="s">
        <v>246</v>
      </c>
      <c r="F22" s="31" t="str">
        <f t="shared" si="1"/>
        <v/>
      </c>
    </row>
    <row r="23" spans="1:14">
      <c r="A23" s="30" t="s">
        <v>118</v>
      </c>
      <c r="B23" s="141">
        <v>5</v>
      </c>
      <c r="C23" s="152" t="s">
        <v>246</v>
      </c>
      <c r="D23" s="31" t="str">
        <f t="shared" si="2"/>
        <v/>
      </c>
      <c r="E23" s="152" t="s">
        <v>246</v>
      </c>
      <c r="F23" s="31" t="str">
        <f t="shared" si="1"/>
        <v/>
      </c>
      <c r="G23" s="17"/>
      <c r="H23" s="17"/>
      <c r="I23" s="17"/>
    </row>
    <row r="24" spans="1:14">
      <c r="A24" s="30" t="s">
        <v>119</v>
      </c>
      <c r="B24" s="141">
        <v>5</v>
      </c>
      <c r="C24" s="152" t="s">
        <v>246</v>
      </c>
      <c r="D24" s="31" t="str">
        <f t="shared" si="2"/>
        <v/>
      </c>
      <c r="E24" s="152" t="s">
        <v>246</v>
      </c>
      <c r="F24" s="31" t="str">
        <f t="shared" si="1"/>
        <v/>
      </c>
      <c r="G24" s="17"/>
      <c r="H24" s="17"/>
      <c r="I24" s="17"/>
    </row>
    <row r="25" spans="1:14">
      <c r="A25" s="30" t="s">
        <v>120</v>
      </c>
      <c r="B25" s="141">
        <v>5</v>
      </c>
      <c r="C25" s="152" t="s">
        <v>246</v>
      </c>
      <c r="D25" s="31" t="str">
        <f t="shared" si="2"/>
        <v/>
      </c>
      <c r="E25" s="152" t="s">
        <v>246</v>
      </c>
      <c r="F25" s="31" t="str">
        <f t="shared" si="1"/>
        <v/>
      </c>
      <c r="G25" s="17"/>
      <c r="H25" s="17"/>
      <c r="I25" s="17"/>
    </row>
    <row r="26" spans="1:14">
      <c r="A26" s="30" t="s">
        <v>121</v>
      </c>
      <c r="B26" s="141">
        <v>5</v>
      </c>
      <c r="C26" s="152" t="s">
        <v>246</v>
      </c>
      <c r="D26" s="31" t="str">
        <f t="shared" si="2"/>
        <v/>
      </c>
      <c r="E26" s="152" t="s">
        <v>246</v>
      </c>
      <c r="F26" s="31" t="str">
        <f t="shared" si="1"/>
        <v/>
      </c>
      <c r="G26" s="17"/>
      <c r="H26" s="17"/>
      <c r="I26" s="139">
        <f>IF(T1,R1,IF(T2,R2,IF(T3,R3,IF(T4,R4,R5))))</f>
        <v>0</v>
      </c>
    </row>
    <row r="27" spans="1:14">
      <c r="A27" s="30" t="s">
        <v>122</v>
      </c>
      <c r="B27" s="141">
        <v>5</v>
      </c>
      <c r="C27" s="152" t="s">
        <v>246</v>
      </c>
      <c r="D27" s="31" t="str">
        <f t="shared" si="2"/>
        <v/>
      </c>
      <c r="E27" s="152" t="s">
        <v>246</v>
      </c>
      <c r="F27" s="31" t="str">
        <f t="shared" si="1"/>
        <v/>
      </c>
      <c r="G27" s="17"/>
      <c r="H27" s="17"/>
      <c r="I27" s="17"/>
    </row>
    <row r="28" spans="1:14">
      <c r="A28" s="30" t="s">
        <v>123</v>
      </c>
      <c r="B28" s="141">
        <v>5</v>
      </c>
      <c r="C28" s="152" t="s">
        <v>246</v>
      </c>
      <c r="D28" s="31" t="str">
        <f t="shared" si="2"/>
        <v/>
      </c>
      <c r="E28" s="152" t="s">
        <v>246</v>
      </c>
      <c r="F28" s="31" t="str">
        <f t="shared" si="1"/>
        <v/>
      </c>
      <c r="G28" s="17"/>
      <c r="H28" s="17"/>
      <c r="I28" s="17"/>
    </row>
    <row r="29" spans="1:14">
      <c r="A29" s="30" t="s">
        <v>124</v>
      </c>
      <c r="B29" s="141">
        <v>5</v>
      </c>
      <c r="C29" s="152" t="s">
        <v>246</v>
      </c>
      <c r="D29" s="31" t="str">
        <f t="shared" si="2"/>
        <v/>
      </c>
      <c r="E29" s="152" t="s">
        <v>246</v>
      </c>
      <c r="F29" s="31" t="str">
        <f t="shared" si="1"/>
        <v/>
      </c>
      <c r="G29" s="17"/>
      <c r="H29" s="17"/>
      <c r="I29" s="17"/>
    </row>
    <row r="30" spans="1:14">
      <c r="A30" s="30" t="s">
        <v>125</v>
      </c>
      <c r="B30" s="141">
        <v>5</v>
      </c>
      <c r="C30" s="152" t="s">
        <v>246</v>
      </c>
      <c r="D30" s="31" t="str">
        <f t="shared" si="2"/>
        <v/>
      </c>
      <c r="E30" s="152" t="s">
        <v>246</v>
      </c>
      <c r="F30" s="31" t="str">
        <f t="shared" si="1"/>
        <v/>
      </c>
      <c r="G30" s="17"/>
      <c r="H30" s="17"/>
      <c r="I30" s="17"/>
    </row>
    <row r="31" spans="1:14">
      <c r="A31" s="30" t="s">
        <v>126</v>
      </c>
      <c r="B31" s="141">
        <v>5</v>
      </c>
      <c r="C31" s="152" t="s">
        <v>246</v>
      </c>
      <c r="D31" s="31" t="str">
        <f t="shared" si="2"/>
        <v/>
      </c>
      <c r="E31" s="152" t="s">
        <v>246</v>
      </c>
      <c r="F31" s="31" t="str">
        <f t="shared" si="1"/>
        <v/>
      </c>
      <c r="G31" s="17"/>
      <c r="H31" s="17"/>
      <c r="I31" s="17"/>
    </row>
    <row r="32" spans="1:14">
      <c r="A32" s="30" t="s">
        <v>127</v>
      </c>
      <c r="B32" s="141">
        <v>5</v>
      </c>
      <c r="C32" s="152" t="s">
        <v>246</v>
      </c>
      <c r="D32" s="31" t="str">
        <f t="shared" si="2"/>
        <v/>
      </c>
      <c r="E32" s="152" t="s">
        <v>246</v>
      </c>
      <c r="F32" s="31" t="str">
        <f t="shared" si="1"/>
        <v/>
      </c>
      <c r="G32" s="17"/>
      <c r="H32" s="17"/>
      <c r="I32" s="17"/>
      <c r="J32" s="17"/>
      <c r="K32" s="17"/>
      <c r="L32" s="17"/>
    </row>
    <row r="33" spans="1:12">
      <c r="A33" s="30" t="s">
        <v>128</v>
      </c>
      <c r="B33" s="141">
        <v>5</v>
      </c>
      <c r="C33" s="152" t="s">
        <v>246</v>
      </c>
      <c r="D33" s="31" t="str">
        <f t="shared" si="2"/>
        <v/>
      </c>
      <c r="E33" s="152" t="s">
        <v>246</v>
      </c>
      <c r="F33" s="31" t="str">
        <f t="shared" si="1"/>
        <v/>
      </c>
      <c r="G33" s="17"/>
      <c r="H33" s="17"/>
      <c r="I33" s="17"/>
      <c r="J33" s="17"/>
      <c r="K33" s="17"/>
      <c r="L33" s="17"/>
    </row>
    <row r="34" spans="1:12">
      <c r="A34" s="30" t="s">
        <v>129</v>
      </c>
      <c r="B34" s="141">
        <v>5</v>
      </c>
      <c r="C34" s="152" t="s">
        <v>246</v>
      </c>
      <c r="D34" s="31"/>
      <c r="E34" s="152" t="s">
        <v>246</v>
      </c>
      <c r="F34" s="31"/>
      <c r="G34" s="17"/>
      <c r="H34" s="17"/>
      <c r="I34" s="17"/>
      <c r="J34" s="17"/>
      <c r="K34" s="17"/>
      <c r="L34" s="17"/>
    </row>
    <row r="35" spans="1:12" ht="20" customHeight="1">
      <c r="A35" s="30" t="s">
        <v>250</v>
      </c>
      <c r="B35" s="141" t="s">
        <v>252</v>
      </c>
      <c r="C35" s="140">
        <v>0</v>
      </c>
      <c r="D35" s="31">
        <f>IF(ISNUMBER(SEARCH("áno",C34)),B34*C35,0)</f>
        <v>0</v>
      </c>
      <c r="E35" s="140">
        <v>0</v>
      </c>
      <c r="F35" s="31">
        <f>IF(ISNUMBER(SEARCH("áno",E34)),B34*E35,0)</f>
        <v>0</v>
      </c>
      <c r="G35" s="17"/>
      <c r="H35" s="17"/>
      <c r="I35" s="17"/>
      <c r="J35" s="17"/>
      <c r="K35" s="17"/>
      <c r="L35" s="17"/>
    </row>
    <row r="36" spans="1:12">
      <c r="A36" s="34"/>
      <c r="B36" s="35"/>
      <c r="C36" s="36"/>
      <c r="D36" s="37"/>
      <c r="E36" s="36"/>
      <c r="F36" s="37"/>
      <c r="G36" s="17"/>
      <c r="H36" s="17"/>
      <c r="I36" s="17"/>
      <c r="J36" s="17"/>
      <c r="K36" s="17"/>
      <c r="L36" s="17"/>
    </row>
    <row r="37" spans="1:12" s="17" customFormat="1">
      <c r="A37" s="27" t="s">
        <v>130</v>
      </c>
      <c r="B37" s="24"/>
      <c r="C37" s="25"/>
      <c r="D37" s="26"/>
      <c r="E37" s="25"/>
      <c r="F37" s="26"/>
    </row>
    <row r="38" spans="1:12">
      <c r="A38" s="30" t="s">
        <v>131</v>
      </c>
      <c r="B38" s="141">
        <v>20</v>
      </c>
      <c r="C38" s="152" t="s">
        <v>246</v>
      </c>
      <c r="D38" s="31" t="str">
        <f t="shared" ref="D38:D47" si="3">IF(ISNUMBER(SEARCH("áno",C38)),B38,"")</f>
        <v/>
      </c>
      <c r="E38" s="152" t="s">
        <v>246</v>
      </c>
      <c r="F38" s="31" t="str">
        <f>IF(ISNUMBER(SEARCH("áno",E38)),B38,"")</f>
        <v/>
      </c>
      <c r="G38" s="17"/>
      <c r="H38" s="17"/>
      <c r="I38" s="17"/>
      <c r="J38" s="17"/>
      <c r="K38" s="17"/>
      <c r="L38" s="17"/>
    </row>
    <row r="39" spans="1:12">
      <c r="A39" s="30" t="s">
        <v>132</v>
      </c>
      <c r="B39" s="141">
        <v>10</v>
      </c>
      <c r="C39" s="152" t="s">
        <v>246</v>
      </c>
      <c r="D39" s="31" t="str">
        <f t="shared" si="3"/>
        <v/>
      </c>
      <c r="E39" s="152" t="s">
        <v>246</v>
      </c>
      <c r="F39" s="31" t="str">
        <f t="shared" ref="F39:F47" si="4">IF(ISNUMBER(SEARCH("áno",E39)),B39,"")</f>
        <v/>
      </c>
      <c r="G39" s="17"/>
      <c r="H39" s="17"/>
      <c r="I39" s="17"/>
      <c r="J39" s="17"/>
      <c r="K39" s="17"/>
      <c r="L39" s="17"/>
    </row>
    <row r="40" spans="1:12">
      <c r="A40" s="30" t="s">
        <v>133</v>
      </c>
      <c r="B40" s="141">
        <v>10</v>
      </c>
      <c r="C40" s="152" t="s">
        <v>246</v>
      </c>
      <c r="D40" s="31" t="str">
        <f t="shared" si="3"/>
        <v/>
      </c>
      <c r="E40" s="152" t="s">
        <v>246</v>
      </c>
      <c r="F40" s="31" t="str">
        <f t="shared" si="4"/>
        <v/>
      </c>
      <c r="G40" s="17"/>
      <c r="H40" s="17"/>
      <c r="I40" s="17"/>
      <c r="J40" s="17"/>
      <c r="K40" s="17"/>
      <c r="L40" s="17"/>
    </row>
    <row r="41" spans="1:12">
      <c r="A41" s="30" t="s">
        <v>134</v>
      </c>
      <c r="B41" s="141">
        <v>5</v>
      </c>
      <c r="C41" s="152" t="s">
        <v>246</v>
      </c>
      <c r="D41" s="31" t="str">
        <f t="shared" si="3"/>
        <v/>
      </c>
      <c r="E41" s="152" t="s">
        <v>246</v>
      </c>
      <c r="F41" s="31" t="str">
        <f t="shared" si="4"/>
        <v/>
      </c>
      <c r="G41" s="17"/>
      <c r="H41" s="17"/>
      <c r="I41" s="17"/>
      <c r="J41" s="17"/>
      <c r="K41" s="17"/>
      <c r="L41" s="17"/>
    </row>
    <row r="42" spans="1:12">
      <c r="A42" s="30" t="s">
        <v>135</v>
      </c>
      <c r="B42" s="141">
        <v>5</v>
      </c>
      <c r="C42" s="152" t="s">
        <v>246</v>
      </c>
      <c r="D42" s="31" t="str">
        <f t="shared" si="3"/>
        <v/>
      </c>
      <c r="E42" s="152" t="s">
        <v>246</v>
      </c>
      <c r="F42" s="31" t="str">
        <f t="shared" si="4"/>
        <v/>
      </c>
      <c r="G42" s="17"/>
      <c r="H42" s="17"/>
      <c r="I42" s="17"/>
      <c r="J42" s="17"/>
      <c r="K42" s="17"/>
      <c r="L42" s="17"/>
    </row>
    <row r="43" spans="1:12">
      <c r="A43" s="30" t="s">
        <v>136</v>
      </c>
      <c r="B43" s="141">
        <v>3</v>
      </c>
      <c r="C43" s="152" t="s">
        <v>246</v>
      </c>
      <c r="D43" s="31" t="str">
        <f t="shared" si="3"/>
        <v/>
      </c>
      <c r="E43" s="152" t="s">
        <v>246</v>
      </c>
      <c r="F43" s="31" t="str">
        <f t="shared" si="4"/>
        <v/>
      </c>
      <c r="G43" s="17"/>
      <c r="H43" s="17"/>
      <c r="I43" s="17"/>
      <c r="J43" s="17"/>
      <c r="K43" s="17"/>
      <c r="L43" s="17"/>
    </row>
    <row r="44" spans="1:12">
      <c r="A44" s="30" t="s">
        <v>137</v>
      </c>
      <c r="B44" s="141">
        <v>3</v>
      </c>
      <c r="C44" s="152" t="s">
        <v>246</v>
      </c>
      <c r="D44" s="31" t="str">
        <f t="shared" si="3"/>
        <v/>
      </c>
      <c r="E44" s="152" t="s">
        <v>246</v>
      </c>
      <c r="F44" s="31" t="str">
        <f t="shared" si="4"/>
        <v/>
      </c>
      <c r="G44" s="17"/>
      <c r="H44" s="17"/>
      <c r="I44" s="17"/>
      <c r="J44" s="17"/>
      <c r="K44" s="17"/>
      <c r="L44" s="17"/>
    </row>
    <row r="45" spans="1:12">
      <c r="A45" s="30" t="s">
        <v>138</v>
      </c>
      <c r="B45" s="141">
        <v>3</v>
      </c>
      <c r="C45" s="152" t="s">
        <v>246</v>
      </c>
      <c r="D45" s="31" t="str">
        <f t="shared" si="3"/>
        <v/>
      </c>
      <c r="E45" s="152" t="s">
        <v>246</v>
      </c>
      <c r="F45" s="31" t="str">
        <f t="shared" si="4"/>
        <v/>
      </c>
      <c r="G45" s="17"/>
      <c r="H45" s="17"/>
      <c r="I45" s="17"/>
      <c r="J45" s="17"/>
      <c r="K45" s="17"/>
      <c r="L45" s="17"/>
    </row>
    <row r="46" spans="1:12">
      <c r="A46" s="30" t="s">
        <v>139</v>
      </c>
      <c r="B46" s="141">
        <v>3</v>
      </c>
      <c r="C46" s="152" t="s">
        <v>246</v>
      </c>
      <c r="D46" s="31" t="str">
        <f t="shared" si="3"/>
        <v/>
      </c>
      <c r="E46" s="152" t="s">
        <v>246</v>
      </c>
      <c r="F46" s="31" t="str">
        <f t="shared" si="4"/>
        <v/>
      </c>
      <c r="G46" s="17"/>
      <c r="H46" s="17"/>
      <c r="I46" s="17"/>
      <c r="J46" s="17"/>
      <c r="K46" s="17"/>
      <c r="L46" s="17"/>
    </row>
    <row r="47" spans="1:12">
      <c r="A47" s="30" t="s">
        <v>140</v>
      </c>
      <c r="B47" s="141">
        <v>3</v>
      </c>
      <c r="C47" s="152" t="s">
        <v>246</v>
      </c>
      <c r="D47" s="31" t="str">
        <f t="shared" si="3"/>
        <v/>
      </c>
      <c r="E47" s="152" t="s">
        <v>246</v>
      </c>
      <c r="F47" s="31" t="str">
        <f t="shared" si="4"/>
        <v/>
      </c>
      <c r="G47" s="17"/>
      <c r="H47" s="17"/>
      <c r="I47" s="17"/>
      <c r="J47" s="17"/>
      <c r="K47" s="17"/>
      <c r="L47" s="17"/>
    </row>
    <row r="48" spans="1:12">
      <c r="A48" s="30" t="s">
        <v>141</v>
      </c>
      <c r="B48" s="141">
        <v>5</v>
      </c>
      <c r="C48" s="152" t="s">
        <v>246</v>
      </c>
      <c r="D48" s="31"/>
      <c r="E48" s="152" t="s">
        <v>246</v>
      </c>
      <c r="F48" s="31"/>
      <c r="G48" s="17"/>
      <c r="H48" s="17"/>
      <c r="I48" s="17"/>
      <c r="J48" s="17"/>
      <c r="K48" s="17"/>
      <c r="L48" s="17"/>
    </row>
    <row r="49" spans="1:12" ht="19" customHeight="1">
      <c r="A49" s="30" t="s">
        <v>253</v>
      </c>
      <c r="B49" s="141" t="s">
        <v>252</v>
      </c>
      <c r="C49" s="140">
        <v>0</v>
      </c>
      <c r="D49" s="31">
        <f>IF(ISNUMBER(SEARCH("áno",C48)),B48*C49,0)</f>
        <v>0</v>
      </c>
      <c r="E49" s="140">
        <v>0</v>
      </c>
      <c r="F49" s="31">
        <f>IF(ISNUMBER(SEARCH("áno",E48)),B48*E49,0)</f>
        <v>0</v>
      </c>
      <c r="G49" s="17"/>
      <c r="H49" s="17"/>
      <c r="I49" s="17"/>
      <c r="J49" s="17"/>
      <c r="K49" s="17"/>
      <c r="L49" s="17"/>
    </row>
    <row r="50" spans="1:12">
      <c r="A50" s="34"/>
      <c r="B50" s="35"/>
      <c r="C50" s="36"/>
      <c r="D50" s="37"/>
      <c r="E50" s="36"/>
      <c r="F50" s="37"/>
      <c r="G50" s="17"/>
      <c r="H50" s="17"/>
      <c r="I50" s="17"/>
      <c r="J50" s="17"/>
      <c r="K50" s="17"/>
      <c r="L50" s="17"/>
    </row>
    <row r="51" spans="1:12">
      <c r="A51" s="27" t="s">
        <v>142</v>
      </c>
      <c r="B51" s="24"/>
      <c r="C51" s="25"/>
      <c r="D51" s="26"/>
      <c r="E51" s="25"/>
      <c r="F51" s="26"/>
      <c r="G51" s="17"/>
      <c r="H51" s="17"/>
      <c r="I51" s="17"/>
      <c r="J51" s="17"/>
      <c r="K51" s="17"/>
      <c r="L51" s="17"/>
    </row>
    <row r="52" spans="1:12">
      <c r="A52" s="30" t="s">
        <v>143</v>
      </c>
      <c r="B52" s="141">
        <v>10</v>
      </c>
      <c r="C52" s="152" t="s">
        <v>246</v>
      </c>
      <c r="D52" s="31" t="str">
        <f t="shared" ref="D52:D62" si="5">IF(ISNUMBER(SEARCH("áno",C52)),B52,"")</f>
        <v/>
      </c>
      <c r="E52" s="152" t="s">
        <v>246</v>
      </c>
      <c r="F52" s="31" t="str">
        <f>IF(ISNUMBER(SEARCH("áno",E52)),B52,"")</f>
        <v/>
      </c>
      <c r="G52" s="17"/>
      <c r="H52" s="17"/>
      <c r="I52" s="17"/>
      <c r="J52" s="17"/>
      <c r="K52" s="17"/>
      <c r="L52" s="17"/>
    </row>
    <row r="53" spans="1:12" ht="18">
      <c r="A53" s="30" t="s">
        <v>262</v>
      </c>
      <c r="B53" s="141">
        <v>10</v>
      </c>
      <c r="C53" s="152" t="s">
        <v>246</v>
      </c>
      <c r="D53" s="31" t="str">
        <f t="shared" si="5"/>
        <v/>
      </c>
      <c r="E53" s="152" t="s">
        <v>246</v>
      </c>
      <c r="F53" s="31" t="str">
        <f t="shared" ref="F53:F62" si="6">IF(ISNUMBER(SEARCH("áno",E53)),B53,"")</f>
        <v/>
      </c>
      <c r="G53" s="17"/>
      <c r="H53" s="17"/>
      <c r="I53" s="17"/>
      <c r="J53" s="17"/>
      <c r="K53" s="17"/>
      <c r="L53" s="17"/>
    </row>
    <row r="54" spans="1:12">
      <c r="A54" s="30" t="s">
        <v>144</v>
      </c>
      <c r="B54" s="141">
        <v>5</v>
      </c>
      <c r="C54" s="152" t="s">
        <v>246</v>
      </c>
      <c r="D54" s="31" t="str">
        <f t="shared" si="5"/>
        <v/>
      </c>
      <c r="E54" s="152" t="s">
        <v>246</v>
      </c>
      <c r="F54" s="31" t="str">
        <f t="shared" si="6"/>
        <v/>
      </c>
      <c r="G54" s="17"/>
      <c r="H54" s="17"/>
      <c r="I54" s="17"/>
      <c r="J54" s="17"/>
      <c r="K54" s="17"/>
      <c r="L54" s="17"/>
    </row>
    <row r="55" spans="1:12" ht="18">
      <c r="A55" s="30" t="s">
        <v>263</v>
      </c>
      <c r="B55" s="141">
        <v>5</v>
      </c>
      <c r="C55" s="152" t="s">
        <v>246</v>
      </c>
      <c r="D55" s="31" t="str">
        <f t="shared" si="5"/>
        <v/>
      </c>
      <c r="E55" s="152" t="s">
        <v>246</v>
      </c>
      <c r="F55" s="31" t="str">
        <f t="shared" si="6"/>
        <v/>
      </c>
      <c r="G55" s="17"/>
      <c r="H55" s="17"/>
      <c r="I55" s="17"/>
      <c r="J55" s="17"/>
      <c r="K55" s="17"/>
      <c r="L55" s="17"/>
    </row>
    <row r="56" spans="1:12">
      <c r="A56" s="30" t="s">
        <v>145</v>
      </c>
      <c r="B56" s="141">
        <v>5</v>
      </c>
      <c r="C56" s="152" t="s">
        <v>246</v>
      </c>
      <c r="D56" s="31" t="str">
        <f t="shared" si="5"/>
        <v/>
      </c>
      <c r="E56" s="152" t="s">
        <v>246</v>
      </c>
      <c r="F56" s="31" t="str">
        <f t="shared" si="6"/>
        <v/>
      </c>
      <c r="G56" s="17"/>
      <c r="H56" s="17"/>
      <c r="I56" s="17"/>
      <c r="J56" s="17"/>
      <c r="K56" s="17"/>
      <c r="L56" s="17"/>
    </row>
    <row r="57" spans="1:12">
      <c r="A57" s="30" t="s">
        <v>146</v>
      </c>
      <c r="B57" s="141">
        <v>5</v>
      </c>
      <c r="C57" s="152" t="s">
        <v>246</v>
      </c>
      <c r="D57" s="31" t="str">
        <f t="shared" si="5"/>
        <v/>
      </c>
      <c r="E57" s="152" t="s">
        <v>246</v>
      </c>
      <c r="F57" s="31" t="str">
        <f t="shared" si="6"/>
        <v/>
      </c>
      <c r="G57" s="17"/>
      <c r="H57" s="17"/>
      <c r="I57" s="17"/>
      <c r="J57" s="17"/>
      <c r="K57" s="17"/>
      <c r="L57" s="17"/>
    </row>
    <row r="58" spans="1:12">
      <c r="A58" s="30" t="s">
        <v>147</v>
      </c>
      <c r="B58" s="141">
        <v>5</v>
      </c>
      <c r="C58" s="152" t="s">
        <v>246</v>
      </c>
      <c r="D58" s="31" t="str">
        <f t="shared" si="5"/>
        <v/>
      </c>
      <c r="E58" s="152" t="s">
        <v>246</v>
      </c>
      <c r="F58" s="31" t="str">
        <f t="shared" si="6"/>
        <v/>
      </c>
      <c r="G58" s="17"/>
      <c r="H58" s="17"/>
      <c r="I58" s="17"/>
      <c r="J58" s="17"/>
      <c r="K58" s="17"/>
      <c r="L58" s="17"/>
    </row>
    <row r="59" spans="1:12">
      <c r="A59" s="30" t="s">
        <v>148</v>
      </c>
      <c r="B59" s="141">
        <v>4</v>
      </c>
      <c r="C59" s="152" t="s">
        <v>246</v>
      </c>
      <c r="D59" s="31" t="str">
        <f t="shared" si="5"/>
        <v/>
      </c>
      <c r="E59" s="152" t="s">
        <v>246</v>
      </c>
      <c r="F59" s="31" t="str">
        <f t="shared" si="6"/>
        <v/>
      </c>
      <c r="G59" s="17"/>
      <c r="H59" s="17"/>
      <c r="I59" s="17"/>
      <c r="J59" s="17"/>
      <c r="K59" s="17"/>
      <c r="L59" s="17"/>
    </row>
    <row r="60" spans="1:12">
      <c r="A60" s="30" t="s">
        <v>149</v>
      </c>
      <c r="B60" s="141">
        <v>4</v>
      </c>
      <c r="C60" s="152" t="s">
        <v>246</v>
      </c>
      <c r="D60" s="31" t="str">
        <f t="shared" si="5"/>
        <v/>
      </c>
      <c r="E60" s="152" t="s">
        <v>246</v>
      </c>
      <c r="F60" s="31" t="str">
        <f t="shared" si="6"/>
        <v/>
      </c>
      <c r="G60" s="17"/>
      <c r="H60" s="17"/>
      <c r="I60" s="17"/>
      <c r="J60" s="17"/>
      <c r="K60" s="17"/>
      <c r="L60" s="17"/>
    </row>
    <row r="61" spans="1:12">
      <c r="A61" s="30" t="s">
        <v>150</v>
      </c>
      <c r="B61" s="141">
        <v>4</v>
      </c>
      <c r="C61" s="152" t="s">
        <v>246</v>
      </c>
      <c r="D61" s="31" t="str">
        <f t="shared" si="5"/>
        <v/>
      </c>
      <c r="E61" s="152" t="s">
        <v>246</v>
      </c>
      <c r="F61" s="31" t="str">
        <f t="shared" si="6"/>
        <v/>
      </c>
      <c r="G61" s="17"/>
      <c r="H61" s="17"/>
      <c r="I61" s="17"/>
      <c r="J61" s="17"/>
      <c r="K61" s="17"/>
      <c r="L61" s="17"/>
    </row>
    <row r="62" spans="1:12">
      <c r="A62" s="30" t="s">
        <v>151</v>
      </c>
      <c r="B62" s="141">
        <v>3</v>
      </c>
      <c r="C62" s="152" t="s">
        <v>246</v>
      </c>
      <c r="D62" s="31" t="str">
        <f t="shared" si="5"/>
        <v/>
      </c>
      <c r="E62" s="152" t="s">
        <v>246</v>
      </c>
      <c r="F62" s="31" t="str">
        <f t="shared" si="6"/>
        <v/>
      </c>
      <c r="G62" s="17"/>
      <c r="H62" s="17"/>
      <c r="I62" s="17"/>
      <c r="J62" s="17"/>
      <c r="K62" s="17"/>
      <c r="L62" s="17"/>
    </row>
    <row r="63" spans="1:12">
      <c r="A63" s="34"/>
      <c r="B63" s="36"/>
      <c r="C63" s="36"/>
      <c r="D63" s="36"/>
      <c r="E63" s="36"/>
      <c r="F63" s="36"/>
      <c r="G63" s="17"/>
      <c r="H63" s="17"/>
      <c r="I63" s="17"/>
      <c r="J63" s="17"/>
      <c r="K63" s="17"/>
      <c r="L63" s="17"/>
    </row>
    <row r="64" spans="1:12">
      <c r="A64" s="27" t="s">
        <v>152</v>
      </c>
      <c r="B64" s="26"/>
      <c r="C64" s="26"/>
      <c r="D64" s="26"/>
      <c r="E64" s="26"/>
      <c r="F64" s="26"/>
      <c r="G64" s="17"/>
      <c r="H64" s="17"/>
      <c r="I64" s="17"/>
      <c r="J64" s="17"/>
      <c r="K64" s="17"/>
      <c r="L64" s="17"/>
    </row>
    <row r="65" spans="1:12">
      <c r="A65" s="30" t="s">
        <v>153</v>
      </c>
      <c r="B65" s="141">
        <v>10</v>
      </c>
      <c r="C65" s="152" t="s">
        <v>246</v>
      </c>
      <c r="D65" s="31" t="str">
        <f>IF(ISNUMBER(SEARCH("áno",C65)),B65,"")</f>
        <v/>
      </c>
      <c r="E65" s="152" t="s">
        <v>246</v>
      </c>
      <c r="F65" s="31" t="str">
        <f>IF(ISNUMBER(SEARCH("áno",E65)),B65,"")</f>
        <v/>
      </c>
      <c r="G65" s="17"/>
      <c r="H65" s="17"/>
      <c r="I65" s="17"/>
      <c r="J65" s="17"/>
      <c r="K65" s="17"/>
      <c r="L65" s="17"/>
    </row>
    <row r="66" spans="1:12">
      <c r="A66" s="30" t="s">
        <v>154</v>
      </c>
      <c r="B66" s="141">
        <v>5</v>
      </c>
      <c r="C66" s="152" t="s">
        <v>246</v>
      </c>
      <c r="D66" s="31" t="str">
        <f>IF(ISNUMBER(SEARCH("áno",C66)),B66,"")</f>
        <v/>
      </c>
      <c r="E66" s="152" t="s">
        <v>246</v>
      </c>
      <c r="F66" s="31" t="str">
        <f t="shared" ref="F66:F69" si="7">IF(ISNUMBER(SEARCH("áno",E66)),B66,"")</f>
        <v/>
      </c>
      <c r="G66" s="17"/>
      <c r="H66" s="17"/>
      <c r="I66" s="17"/>
      <c r="J66" s="17"/>
      <c r="K66" s="17"/>
      <c r="L66" s="17"/>
    </row>
    <row r="67" spans="1:12">
      <c r="A67" s="30" t="s">
        <v>155</v>
      </c>
      <c r="B67" s="141">
        <v>5</v>
      </c>
      <c r="C67" s="152" t="s">
        <v>246</v>
      </c>
      <c r="D67" s="31" t="str">
        <f>IF(ISNUMBER(SEARCH("áno",C67)),B67,"")</f>
        <v/>
      </c>
      <c r="E67" s="152" t="s">
        <v>246</v>
      </c>
      <c r="F67" s="31" t="str">
        <f t="shared" si="7"/>
        <v/>
      </c>
      <c r="G67" s="17"/>
      <c r="H67" s="17"/>
      <c r="I67" s="17"/>
      <c r="J67" s="17"/>
      <c r="K67" s="17"/>
      <c r="L67" s="17"/>
    </row>
    <row r="68" spans="1:12">
      <c r="A68" s="30" t="s">
        <v>156</v>
      </c>
      <c r="B68" s="141">
        <v>5</v>
      </c>
      <c r="C68" s="152" t="s">
        <v>246</v>
      </c>
      <c r="D68" s="31" t="str">
        <f>IF(ISNUMBER(SEARCH("áno",C68)),B68,"")</f>
        <v/>
      </c>
      <c r="E68" s="152" t="s">
        <v>246</v>
      </c>
      <c r="F68" s="31" t="str">
        <f t="shared" si="7"/>
        <v/>
      </c>
      <c r="G68" s="17"/>
      <c r="H68" s="17"/>
      <c r="I68" s="17"/>
      <c r="J68" s="17"/>
      <c r="K68" s="17"/>
      <c r="L68" s="17"/>
    </row>
    <row r="69" spans="1:12">
      <c r="A69" s="30" t="s">
        <v>157</v>
      </c>
      <c r="B69" s="141">
        <v>3</v>
      </c>
      <c r="C69" s="152" t="s">
        <v>246</v>
      </c>
      <c r="D69" s="31" t="str">
        <f>IF(ISNUMBER(SEARCH("áno",C69)),B69,"")</f>
        <v/>
      </c>
      <c r="E69" s="152" t="s">
        <v>246</v>
      </c>
      <c r="F69" s="31" t="str">
        <f t="shared" si="7"/>
        <v/>
      </c>
      <c r="G69" s="17"/>
      <c r="H69" s="17"/>
      <c r="I69" s="17"/>
      <c r="J69" s="17"/>
      <c r="K69" s="17"/>
      <c r="L69" s="17"/>
    </row>
    <row r="70" spans="1:12">
      <c r="A70" s="30" t="s">
        <v>158</v>
      </c>
      <c r="B70" s="141">
        <v>5</v>
      </c>
      <c r="C70" s="152" t="s">
        <v>246</v>
      </c>
      <c r="D70" s="31"/>
      <c r="E70" s="152" t="s">
        <v>246</v>
      </c>
      <c r="F70" s="31"/>
      <c r="G70" s="17"/>
      <c r="H70" s="17"/>
      <c r="I70" s="17"/>
      <c r="J70" s="17"/>
      <c r="K70" s="17"/>
      <c r="L70" s="17"/>
    </row>
    <row r="71" spans="1:12" ht="19" customHeight="1">
      <c r="A71" s="30" t="s">
        <v>254</v>
      </c>
      <c r="B71" s="141" t="s">
        <v>252</v>
      </c>
      <c r="C71" s="140">
        <v>0</v>
      </c>
      <c r="D71" s="31">
        <f>IF(ISNUMBER(SEARCH("áno",C70)),B70*C71,0)</f>
        <v>0</v>
      </c>
      <c r="E71" s="140">
        <v>0</v>
      </c>
      <c r="F71" s="31">
        <f>IF(ISNUMBER(SEARCH("áno",E70)),B70*E71,0)</f>
        <v>0</v>
      </c>
      <c r="G71" s="17"/>
      <c r="H71" s="17"/>
      <c r="I71" s="17"/>
      <c r="J71" s="17"/>
      <c r="K71" s="17"/>
      <c r="L71" s="17"/>
    </row>
    <row r="72" spans="1:12">
      <c r="A72" s="34"/>
      <c r="B72" s="35"/>
      <c r="C72" s="36"/>
      <c r="D72" s="36"/>
      <c r="E72" s="36"/>
      <c r="F72" s="36"/>
      <c r="G72" s="17"/>
      <c r="H72" s="17"/>
      <c r="I72" s="17"/>
      <c r="J72" s="17"/>
      <c r="K72" s="17"/>
      <c r="L72" s="17"/>
    </row>
    <row r="73" spans="1:12">
      <c r="A73" s="27" t="s">
        <v>159</v>
      </c>
      <c r="B73" s="24"/>
      <c r="C73" s="25"/>
      <c r="D73" s="26"/>
      <c r="E73" s="25"/>
      <c r="F73" s="26"/>
      <c r="G73" s="17"/>
      <c r="H73" s="17"/>
      <c r="I73" s="17"/>
      <c r="J73" s="17"/>
      <c r="K73" s="17"/>
      <c r="L73" s="17"/>
    </row>
    <row r="74" spans="1:12">
      <c r="A74" s="30" t="s">
        <v>160</v>
      </c>
      <c r="B74" s="141">
        <v>10</v>
      </c>
      <c r="C74" s="152" t="s">
        <v>246</v>
      </c>
      <c r="D74" s="31" t="str">
        <f t="shared" ref="D74:D85" si="8">IF(ISNUMBER(SEARCH("áno",C74)),B74,"")</f>
        <v/>
      </c>
      <c r="E74" s="152" t="s">
        <v>246</v>
      </c>
      <c r="F74" s="31" t="str">
        <f>IF(ISNUMBER(SEARCH("áno",E74)),B74,"")</f>
        <v/>
      </c>
      <c r="G74" s="17"/>
      <c r="H74" s="17"/>
      <c r="I74" s="17"/>
      <c r="J74" s="17"/>
      <c r="K74" s="17"/>
      <c r="L74" s="17"/>
    </row>
    <row r="75" spans="1:12">
      <c r="A75" s="30" t="s">
        <v>161</v>
      </c>
      <c r="B75" s="141">
        <v>10</v>
      </c>
      <c r="C75" s="152" t="s">
        <v>246</v>
      </c>
      <c r="D75" s="31" t="str">
        <f t="shared" si="8"/>
        <v/>
      </c>
      <c r="E75" s="152" t="s">
        <v>246</v>
      </c>
      <c r="F75" s="31" t="str">
        <f t="shared" ref="F75:F85" si="9">IF(ISNUMBER(SEARCH("áno",E75)),B75,"")</f>
        <v/>
      </c>
      <c r="G75" s="17"/>
      <c r="H75" s="17"/>
      <c r="I75" s="17"/>
      <c r="J75" s="17"/>
      <c r="K75" s="17"/>
      <c r="L75" s="17"/>
    </row>
    <row r="76" spans="1:12">
      <c r="A76" s="30" t="s">
        <v>162</v>
      </c>
      <c r="B76" s="141">
        <v>5</v>
      </c>
      <c r="C76" s="152" t="s">
        <v>246</v>
      </c>
      <c r="D76" s="31" t="str">
        <f t="shared" si="8"/>
        <v/>
      </c>
      <c r="E76" s="152" t="s">
        <v>246</v>
      </c>
      <c r="F76" s="31" t="str">
        <f t="shared" si="9"/>
        <v/>
      </c>
      <c r="G76" s="17"/>
      <c r="H76" s="17"/>
      <c r="I76" s="17"/>
      <c r="J76" s="17"/>
      <c r="K76" s="17"/>
      <c r="L76" s="17"/>
    </row>
    <row r="77" spans="1:12">
      <c r="A77" s="30" t="s">
        <v>163</v>
      </c>
      <c r="B77" s="141">
        <v>5</v>
      </c>
      <c r="C77" s="152" t="s">
        <v>246</v>
      </c>
      <c r="D77" s="31" t="str">
        <f t="shared" si="8"/>
        <v/>
      </c>
      <c r="E77" s="152" t="s">
        <v>246</v>
      </c>
      <c r="F77" s="31" t="str">
        <f t="shared" si="9"/>
        <v/>
      </c>
      <c r="G77" s="17"/>
      <c r="H77" s="17"/>
      <c r="I77" s="17"/>
      <c r="J77" s="17"/>
      <c r="K77" s="17"/>
      <c r="L77" s="17"/>
    </row>
    <row r="78" spans="1:12" ht="48">
      <c r="A78" s="30" t="s">
        <v>164</v>
      </c>
      <c r="B78" s="141">
        <v>5</v>
      </c>
      <c r="C78" s="152" t="s">
        <v>246</v>
      </c>
      <c r="D78" s="31" t="str">
        <f t="shared" si="8"/>
        <v/>
      </c>
      <c r="E78" s="152" t="s">
        <v>246</v>
      </c>
      <c r="F78" s="31" t="str">
        <f t="shared" si="9"/>
        <v/>
      </c>
      <c r="G78" s="17"/>
      <c r="H78" s="17"/>
      <c r="I78" s="17"/>
      <c r="J78" s="17"/>
      <c r="K78" s="17"/>
      <c r="L78" s="17"/>
    </row>
    <row r="79" spans="1:12">
      <c r="A79" s="30" t="s">
        <v>165</v>
      </c>
      <c r="B79" s="141">
        <v>5</v>
      </c>
      <c r="C79" s="152" t="s">
        <v>246</v>
      </c>
      <c r="D79" s="31" t="str">
        <f t="shared" si="8"/>
        <v/>
      </c>
      <c r="E79" s="152" t="s">
        <v>246</v>
      </c>
      <c r="F79" s="31" t="str">
        <f t="shared" si="9"/>
        <v/>
      </c>
      <c r="G79" s="17"/>
      <c r="H79" s="17"/>
      <c r="I79" s="17"/>
      <c r="J79" s="17"/>
      <c r="K79" s="17"/>
      <c r="L79" s="17"/>
    </row>
    <row r="80" spans="1:12">
      <c r="A80" s="30" t="s">
        <v>166</v>
      </c>
      <c r="B80" s="141">
        <v>5</v>
      </c>
      <c r="C80" s="152" t="s">
        <v>246</v>
      </c>
      <c r="D80" s="31" t="str">
        <f t="shared" si="8"/>
        <v/>
      </c>
      <c r="E80" s="152" t="s">
        <v>246</v>
      </c>
      <c r="F80" s="31" t="str">
        <f t="shared" si="9"/>
        <v/>
      </c>
      <c r="G80" s="17"/>
      <c r="H80" s="17"/>
      <c r="I80" s="17"/>
      <c r="J80" s="17"/>
      <c r="K80" s="17"/>
      <c r="L80" s="17"/>
    </row>
    <row r="81" spans="1:12" ht="48">
      <c r="A81" s="30" t="s">
        <v>167</v>
      </c>
      <c r="B81" s="141">
        <v>5</v>
      </c>
      <c r="C81" s="152" t="s">
        <v>246</v>
      </c>
      <c r="D81" s="31" t="str">
        <f t="shared" si="8"/>
        <v/>
      </c>
      <c r="E81" s="152" t="s">
        <v>246</v>
      </c>
      <c r="F81" s="31" t="str">
        <f t="shared" si="9"/>
        <v/>
      </c>
      <c r="G81" s="17"/>
      <c r="H81" s="17"/>
      <c r="I81" s="17"/>
      <c r="J81" s="17"/>
      <c r="K81" s="17"/>
      <c r="L81" s="17"/>
    </row>
    <row r="82" spans="1:12">
      <c r="A82" s="30" t="s">
        <v>168</v>
      </c>
      <c r="B82" s="141">
        <v>4</v>
      </c>
      <c r="C82" s="152" t="s">
        <v>246</v>
      </c>
      <c r="D82" s="31" t="str">
        <f t="shared" si="8"/>
        <v/>
      </c>
      <c r="E82" s="152" t="s">
        <v>246</v>
      </c>
      <c r="F82" s="31" t="str">
        <f t="shared" si="9"/>
        <v/>
      </c>
      <c r="G82" s="17"/>
      <c r="H82" s="17"/>
      <c r="I82" s="17"/>
      <c r="J82" s="17"/>
      <c r="K82" s="17"/>
      <c r="L82" s="17"/>
    </row>
    <row r="83" spans="1:12">
      <c r="A83" s="30" t="s">
        <v>169</v>
      </c>
      <c r="B83" s="141">
        <v>3</v>
      </c>
      <c r="C83" s="152" t="s">
        <v>246</v>
      </c>
      <c r="D83" s="31" t="str">
        <f t="shared" si="8"/>
        <v/>
      </c>
      <c r="E83" s="152" t="s">
        <v>246</v>
      </c>
      <c r="F83" s="31" t="str">
        <f t="shared" si="9"/>
        <v/>
      </c>
      <c r="G83" s="17"/>
      <c r="H83" s="17"/>
      <c r="I83" s="17"/>
      <c r="J83" s="17"/>
      <c r="K83" s="17"/>
      <c r="L83" s="17"/>
    </row>
    <row r="84" spans="1:12">
      <c r="A84" s="30" t="s">
        <v>170</v>
      </c>
      <c r="B84" s="141">
        <v>3</v>
      </c>
      <c r="C84" s="152" t="s">
        <v>246</v>
      </c>
      <c r="D84" s="31" t="str">
        <f t="shared" si="8"/>
        <v/>
      </c>
      <c r="E84" s="152" t="s">
        <v>246</v>
      </c>
      <c r="F84" s="31" t="str">
        <f t="shared" si="9"/>
        <v/>
      </c>
      <c r="G84" s="17"/>
      <c r="H84" s="17"/>
      <c r="I84" s="17"/>
      <c r="J84" s="17"/>
      <c r="K84" s="17"/>
      <c r="L84" s="17"/>
    </row>
    <row r="85" spans="1:12">
      <c r="A85" s="30" t="s">
        <v>171</v>
      </c>
      <c r="B85" s="141">
        <v>3</v>
      </c>
      <c r="C85" s="152" t="s">
        <v>246</v>
      </c>
      <c r="D85" s="31" t="str">
        <f t="shared" si="8"/>
        <v/>
      </c>
      <c r="E85" s="152" t="s">
        <v>246</v>
      </c>
      <c r="F85" s="31" t="str">
        <f t="shared" si="9"/>
        <v/>
      </c>
      <c r="G85" s="17"/>
      <c r="H85" s="17"/>
      <c r="I85" s="17"/>
      <c r="J85" s="17"/>
      <c r="K85" s="17"/>
      <c r="L85" s="17"/>
    </row>
    <row r="86" spans="1:12">
      <c r="A86" s="34"/>
      <c r="B86" s="35"/>
      <c r="C86" s="36"/>
      <c r="D86" s="36"/>
      <c r="E86" s="36"/>
      <c r="F86" s="36"/>
      <c r="G86" s="17"/>
      <c r="H86" s="17"/>
      <c r="I86" s="17"/>
      <c r="J86" s="17"/>
      <c r="K86" s="17"/>
      <c r="L86" s="17"/>
    </row>
    <row r="87" spans="1:12">
      <c r="A87" s="27" t="s">
        <v>172</v>
      </c>
      <c r="B87" s="24"/>
      <c r="C87" s="26"/>
      <c r="D87" s="26"/>
      <c r="E87" s="26"/>
      <c r="F87" s="26"/>
      <c r="G87" s="17"/>
      <c r="H87" s="17"/>
      <c r="I87" s="17"/>
      <c r="J87" s="17"/>
      <c r="K87" s="17"/>
      <c r="L87" s="17"/>
    </row>
    <row r="88" spans="1:12">
      <c r="A88" s="30" t="s">
        <v>173</v>
      </c>
      <c r="B88" s="141">
        <v>20</v>
      </c>
      <c r="C88" s="152" t="s">
        <v>246</v>
      </c>
      <c r="D88" s="31" t="str">
        <f t="shared" ref="D88:D113" si="10">IF(ISNUMBER(SEARCH("áno",C88)),B88,"")</f>
        <v/>
      </c>
      <c r="E88" s="152" t="s">
        <v>246</v>
      </c>
      <c r="F88" s="31" t="str">
        <f>IF(ISNUMBER(SEARCH("áno",E88)),B88,"")</f>
        <v/>
      </c>
      <c r="G88" s="17"/>
      <c r="H88" s="17"/>
      <c r="I88" s="17"/>
      <c r="J88" s="17"/>
      <c r="K88" s="17"/>
      <c r="L88" s="17"/>
    </row>
    <row r="89" spans="1:12" ht="32">
      <c r="A89" s="30" t="s">
        <v>174</v>
      </c>
      <c r="B89" s="141">
        <v>20</v>
      </c>
      <c r="C89" s="152" t="s">
        <v>246</v>
      </c>
      <c r="D89" s="31" t="str">
        <f t="shared" si="10"/>
        <v/>
      </c>
      <c r="E89" s="152" t="s">
        <v>246</v>
      </c>
      <c r="F89" s="31" t="str">
        <f t="shared" ref="F89:F112" si="11">IF(ISNUMBER(SEARCH("áno",E89)),B89,"")</f>
        <v/>
      </c>
      <c r="G89" s="17"/>
      <c r="H89" s="17"/>
      <c r="I89" s="17"/>
      <c r="J89" s="17"/>
      <c r="K89" s="17"/>
      <c r="L89" s="17"/>
    </row>
    <row r="90" spans="1:12">
      <c r="A90" s="30" t="s">
        <v>175</v>
      </c>
      <c r="B90" s="141">
        <v>10</v>
      </c>
      <c r="C90" s="152" t="s">
        <v>246</v>
      </c>
      <c r="D90" s="31" t="str">
        <f t="shared" si="10"/>
        <v/>
      </c>
      <c r="E90" s="152" t="s">
        <v>246</v>
      </c>
      <c r="F90" s="31" t="str">
        <f t="shared" si="11"/>
        <v/>
      </c>
      <c r="G90" s="17"/>
      <c r="H90" s="17"/>
      <c r="I90" s="17"/>
      <c r="J90" s="17"/>
      <c r="K90" s="17"/>
      <c r="L90" s="17"/>
    </row>
    <row r="91" spans="1:12">
      <c r="A91" s="30" t="s">
        <v>176</v>
      </c>
      <c r="B91" s="141">
        <v>10</v>
      </c>
      <c r="C91" s="152" t="s">
        <v>246</v>
      </c>
      <c r="D91" s="31" t="str">
        <f t="shared" si="10"/>
        <v/>
      </c>
      <c r="E91" s="152" t="s">
        <v>246</v>
      </c>
      <c r="F91" s="31" t="str">
        <f t="shared" si="11"/>
        <v/>
      </c>
      <c r="G91" s="17"/>
      <c r="H91" s="17"/>
      <c r="I91" s="17"/>
      <c r="J91" s="17"/>
      <c r="K91" s="17"/>
      <c r="L91" s="17"/>
    </row>
    <row r="92" spans="1:12" ht="18">
      <c r="A92" s="30" t="s">
        <v>264</v>
      </c>
      <c r="B92" s="141">
        <v>10</v>
      </c>
      <c r="C92" s="152" t="s">
        <v>246</v>
      </c>
      <c r="D92" s="31" t="str">
        <f t="shared" si="10"/>
        <v/>
      </c>
      <c r="E92" s="152" t="s">
        <v>246</v>
      </c>
      <c r="F92" s="31" t="str">
        <f t="shared" si="11"/>
        <v/>
      </c>
      <c r="G92" s="17"/>
      <c r="H92" s="17"/>
      <c r="I92" s="17"/>
      <c r="J92" s="17"/>
      <c r="K92" s="17"/>
      <c r="L92" s="17"/>
    </row>
    <row r="93" spans="1:12">
      <c r="A93" s="30" t="s">
        <v>177</v>
      </c>
      <c r="B93" s="141">
        <v>5</v>
      </c>
      <c r="C93" s="152" t="s">
        <v>246</v>
      </c>
      <c r="D93" s="31" t="str">
        <f t="shared" si="10"/>
        <v/>
      </c>
      <c r="E93" s="152" t="s">
        <v>246</v>
      </c>
      <c r="F93" s="31" t="str">
        <f t="shared" si="11"/>
        <v/>
      </c>
      <c r="G93" s="17"/>
      <c r="H93" s="17"/>
      <c r="I93" s="17"/>
      <c r="J93" s="17"/>
      <c r="K93" s="17"/>
      <c r="L93" s="17"/>
    </row>
    <row r="94" spans="1:12">
      <c r="A94" s="30" t="s">
        <v>178</v>
      </c>
      <c r="B94" s="141">
        <v>5</v>
      </c>
      <c r="C94" s="152" t="s">
        <v>246</v>
      </c>
      <c r="D94" s="31" t="str">
        <f t="shared" si="10"/>
        <v/>
      </c>
      <c r="E94" s="152" t="s">
        <v>246</v>
      </c>
      <c r="F94" s="31" t="str">
        <f t="shared" si="11"/>
        <v/>
      </c>
      <c r="G94" s="17"/>
      <c r="H94" s="17"/>
      <c r="I94" s="17"/>
      <c r="J94" s="17"/>
      <c r="K94" s="17"/>
      <c r="L94" s="17"/>
    </row>
    <row r="95" spans="1:12">
      <c r="A95" s="30" t="s">
        <v>179</v>
      </c>
      <c r="B95" s="141">
        <v>5</v>
      </c>
      <c r="C95" s="152" t="s">
        <v>246</v>
      </c>
      <c r="D95" s="31" t="str">
        <f t="shared" si="10"/>
        <v/>
      </c>
      <c r="E95" s="152" t="s">
        <v>246</v>
      </c>
      <c r="F95" s="31" t="str">
        <f t="shared" si="11"/>
        <v/>
      </c>
      <c r="G95" s="17"/>
      <c r="H95" s="17"/>
      <c r="I95" s="17"/>
      <c r="J95" s="17"/>
      <c r="K95" s="17"/>
      <c r="L95" s="17"/>
    </row>
    <row r="96" spans="1:12">
      <c r="A96" s="30" t="s">
        <v>180</v>
      </c>
      <c r="B96" s="141">
        <v>5</v>
      </c>
      <c r="C96" s="152" t="s">
        <v>246</v>
      </c>
      <c r="D96" s="31" t="str">
        <f t="shared" si="10"/>
        <v/>
      </c>
      <c r="E96" s="152" t="s">
        <v>246</v>
      </c>
      <c r="F96" s="31" t="str">
        <f t="shared" si="11"/>
        <v/>
      </c>
      <c r="G96" s="17"/>
      <c r="H96" s="17"/>
      <c r="I96" s="17"/>
      <c r="J96" s="17"/>
      <c r="K96" s="17"/>
      <c r="L96" s="17"/>
    </row>
    <row r="97" spans="1:12">
      <c r="A97" s="30" t="s">
        <v>181</v>
      </c>
      <c r="B97" s="141">
        <v>5</v>
      </c>
      <c r="C97" s="152" t="s">
        <v>246</v>
      </c>
      <c r="D97" s="31" t="str">
        <f t="shared" si="10"/>
        <v/>
      </c>
      <c r="E97" s="152" t="s">
        <v>246</v>
      </c>
      <c r="F97" s="31" t="str">
        <f t="shared" si="11"/>
        <v/>
      </c>
      <c r="G97" s="17"/>
      <c r="H97" s="17"/>
      <c r="I97" s="17"/>
      <c r="J97" s="17"/>
      <c r="K97" s="17"/>
      <c r="L97" s="17"/>
    </row>
    <row r="98" spans="1:12">
      <c r="A98" s="30" t="s">
        <v>182</v>
      </c>
      <c r="B98" s="141">
        <v>5</v>
      </c>
      <c r="C98" s="152" t="s">
        <v>246</v>
      </c>
      <c r="D98" s="31" t="str">
        <f t="shared" si="10"/>
        <v/>
      </c>
      <c r="E98" s="152" t="s">
        <v>246</v>
      </c>
      <c r="F98" s="31" t="str">
        <f t="shared" si="11"/>
        <v/>
      </c>
      <c r="G98" s="17"/>
      <c r="H98" s="17"/>
      <c r="I98" s="17"/>
      <c r="J98" s="17"/>
      <c r="K98" s="17"/>
      <c r="L98" s="17"/>
    </row>
    <row r="99" spans="1:12">
      <c r="A99" s="30" t="s">
        <v>183</v>
      </c>
      <c r="B99" s="141">
        <v>3</v>
      </c>
      <c r="C99" s="152" t="s">
        <v>246</v>
      </c>
      <c r="D99" s="31" t="str">
        <f t="shared" si="10"/>
        <v/>
      </c>
      <c r="E99" s="152" t="s">
        <v>246</v>
      </c>
      <c r="F99" s="31" t="str">
        <f t="shared" si="11"/>
        <v/>
      </c>
      <c r="G99" s="17"/>
      <c r="H99" s="17"/>
      <c r="I99" s="17"/>
      <c r="J99" s="17"/>
      <c r="K99" s="17"/>
      <c r="L99" s="17"/>
    </row>
    <row r="100" spans="1:12">
      <c r="A100" s="30" t="s">
        <v>184</v>
      </c>
      <c r="B100" s="141">
        <v>3</v>
      </c>
      <c r="C100" s="152" t="s">
        <v>246</v>
      </c>
      <c r="D100" s="31" t="str">
        <f t="shared" si="10"/>
        <v/>
      </c>
      <c r="E100" s="152" t="s">
        <v>246</v>
      </c>
      <c r="F100" s="31" t="str">
        <f t="shared" si="11"/>
        <v/>
      </c>
      <c r="G100" s="17"/>
      <c r="H100" s="17"/>
      <c r="I100" s="17"/>
      <c r="J100" s="17"/>
      <c r="K100" s="17"/>
      <c r="L100" s="17"/>
    </row>
    <row r="101" spans="1:12">
      <c r="A101" s="30" t="s">
        <v>185</v>
      </c>
      <c r="B101" s="141">
        <v>3</v>
      </c>
      <c r="C101" s="152" t="s">
        <v>246</v>
      </c>
      <c r="D101" s="31" t="str">
        <f t="shared" si="10"/>
        <v/>
      </c>
      <c r="E101" s="152" t="s">
        <v>246</v>
      </c>
      <c r="F101" s="31" t="str">
        <f t="shared" si="11"/>
        <v/>
      </c>
      <c r="G101" s="17"/>
      <c r="H101" s="17"/>
      <c r="I101" s="17"/>
      <c r="J101" s="17"/>
      <c r="K101" s="17"/>
      <c r="L101" s="17"/>
    </row>
    <row r="102" spans="1:12">
      <c r="A102" s="30" t="s">
        <v>186</v>
      </c>
      <c r="B102" s="141">
        <v>3</v>
      </c>
      <c r="C102" s="152" t="s">
        <v>246</v>
      </c>
      <c r="D102" s="31" t="str">
        <f t="shared" si="10"/>
        <v/>
      </c>
      <c r="E102" s="152" t="s">
        <v>246</v>
      </c>
      <c r="F102" s="31" t="str">
        <f t="shared" si="11"/>
        <v/>
      </c>
      <c r="G102" s="17"/>
      <c r="H102" s="17"/>
      <c r="I102" s="17"/>
      <c r="J102" s="17"/>
      <c r="K102" s="17"/>
      <c r="L102" s="17"/>
    </row>
    <row r="103" spans="1:12">
      <c r="A103" s="30" t="s">
        <v>187</v>
      </c>
      <c r="B103" s="141">
        <v>3</v>
      </c>
      <c r="C103" s="152" t="s">
        <v>246</v>
      </c>
      <c r="D103" s="31" t="str">
        <f t="shared" si="10"/>
        <v/>
      </c>
      <c r="E103" s="152" t="s">
        <v>246</v>
      </c>
      <c r="F103" s="31" t="str">
        <f t="shared" si="11"/>
        <v/>
      </c>
      <c r="G103" s="17"/>
      <c r="H103" s="17"/>
      <c r="I103" s="17"/>
      <c r="J103" s="17"/>
      <c r="K103" s="17"/>
      <c r="L103" s="17"/>
    </row>
    <row r="104" spans="1:12">
      <c r="A104" s="30" t="s">
        <v>188</v>
      </c>
      <c r="B104" s="141">
        <v>3</v>
      </c>
      <c r="C104" s="152" t="s">
        <v>246</v>
      </c>
      <c r="D104" s="31" t="str">
        <f t="shared" si="10"/>
        <v/>
      </c>
      <c r="E104" s="152" t="s">
        <v>246</v>
      </c>
      <c r="F104" s="31" t="str">
        <f t="shared" si="11"/>
        <v/>
      </c>
      <c r="G104" s="17"/>
      <c r="H104" s="17"/>
      <c r="I104" s="17"/>
      <c r="J104" s="17"/>
      <c r="K104" s="17"/>
      <c r="L104" s="17"/>
    </row>
    <row r="105" spans="1:12">
      <c r="A105" s="30" t="s">
        <v>189</v>
      </c>
      <c r="B105" s="141">
        <v>3</v>
      </c>
      <c r="C105" s="152" t="s">
        <v>246</v>
      </c>
      <c r="D105" s="31" t="str">
        <f t="shared" si="10"/>
        <v/>
      </c>
      <c r="E105" s="152" t="s">
        <v>246</v>
      </c>
      <c r="F105" s="31" t="str">
        <f t="shared" si="11"/>
        <v/>
      </c>
      <c r="G105" s="17"/>
      <c r="H105" s="17"/>
      <c r="I105" s="17"/>
      <c r="J105" s="17"/>
      <c r="K105" s="17"/>
      <c r="L105" s="17"/>
    </row>
    <row r="106" spans="1:12">
      <c r="A106" s="30" t="s">
        <v>190</v>
      </c>
      <c r="B106" s="141">
        <v>3</v>
      </c>
      <c r="C106" s="152" t="s">
        <v>246</v>
      </c>
      <c r="D106" s="31" t="str">
        <f t="shared" si="10"/>
        <v/>
      </c>
      <c r="E106" s="152" t="s">
        <v>246</v>
      </c>
      <c r="F106" s="31" t="str">
        <f t="shared" si="11"/>
        <v/>
      </c>
      <c r="G106" s="17"/>
      <c r="H106" s="17"/>
      <c r="I106" s="17"/>
      <c r="J106" s="17"/>
      <c r="K106" s="17"/>
      <c r="L106" s="17"/>
    </row>
    <row r="107" spans="1:12">
      <c r="A107" s="30" t="s">
        <v>191</v>
      </c>
      <c r="B107" s="141">
        <v>3</v>
      </c>
      <c r="C107" s="152" t="s">
        <v>246</v>
      </c>
      <c r="D107" s="31" t="str">
        <f t="shared" si="10"/>
        <v/>
      </c>
      <c r="E107" s="152" t="s">
        <v>246</v>
      </c>
      <c r="F107" s="31" t="str">
        <f t="shared" si="11"/>
        <v/>
      </c>
      <c r="G107" s="17"/>
      <c r="H107" s="17"/>
      <c r="I107" s="17"/>
      <c r="J107" s="17"/>
      <c r="K107" s="17"/>
      <c r="L107" s="17"/>
    </row>
    <row r="108" spans="1:12">
      <c r="A108" s="30" t="s">
        <v>192</v>
      </c>
      <c r="B108" s="141">
        <v>3</v>
      </c>
      <c r="C108" s="152" t="s">
        <v>246</v>
      </c>
      <c r="D108" s="31" t="str">
        <f t="shared" si="10"/>
        <v/>
      </c>
      <c r="E108" s="152" t="s">
        <v>246</v>
      </c>
      <c r="F108" s="31" t="str">
        <f t="shared" si="11"/>
        <v/>
      </c>
      <c r="G108" s="17"/>
      <c r="H108" s="17"/>
      <c r="I108" s="17"/>
      <c r="J108" s="17"/>
      <c r="K108" s="17"/>
      <c r="L108" s="17"/>
    </row>
    <row r="109" spans="1:12">
      <c r="A109" s="30" t="s">
        <v>193</v>
      </c>
      <c r="B109" s="141">
        <v>3</v>
      </c>
      <c r="C109" s="152" t="s">
        <v>246</v>
      </c>
      <c r="D109" s="31" t="str">
        <f t="shared" si="10"/>
        <v/>
      </c>
      <c r="E109" s="152" t="s">
        <v>246</v>
      </c>
      <c r="F109" s="31" t="str">
        <f t="shared" si="11"/>
        <v/>
      </c>
      <c r="G109" s="17"/>
      <c r="H109" s="17"/>
      <c r="I109" s="17"/>
      <c r="J109" s="17"/>
      <c r="K109" s="17"/>
      <c r="L109" s="17"/>
    </row>
    <row r="110" spans="1:12">
      <c r="A110" s="30" t="s">
        <v>194</v>
      </c>
      <c r="B110" s="141">
        <v>3</v>
      </c>
      <c r="C110" s="152" t="s">
        <v>246</v>
      </c>
      <c r="D110" s="31" t="str">
        <f t="shared" si="10"/>
        <v/>
      </c>
      <c r="E110" s="152" t="s">
        <v>246</v>
      </c>
      <c r="F110" s="31" t="str">
        <f t="shared" si="11"/>
        <v/>
      </c>
      <c r="G110" s="17"/>
      <c r="H110" s="17"/>
      <c r="I110" s="17"/>
      <c r="J110" s="17"/>
      <c r="K110" s="17"/>
      <c r="L110" s="17"/>
    </row>
    <row r="111" spans="1:12" ht="36">
      <c r="A111" s="30" t="s">
        <v>265</v>
      </c>
      <c r="B111" s="141">
        <v>3</v>
      </c>
      <c r="C111" s="152" t="s">
        <v>246</v>
      </c>
      <c r="D111" s="31" t="str">
        <f t="shared" si="10"/>
        <v/>
      </c>
      <c r="E111" s="152" t="s">
        <v>246</v>
      </c>
      <c r="F111" s="31" t="str">
        <f t="shared" si="11"/>
        <v/>
      </c>
      <c r="G111" s="17"/>
      <c r="H111" s="17"/>
      <c r="I111" s="17"/>
      <c r="J111" s="17"/>
      <c r="K111" s="17"/>
      <c r="L111" s="17"/>
    </row>
    <row r="112" spans="1:12">
      <c r="A112" s="30" t="s">
        <v>195</v>
      </c>
      <c r="B112" s="141">
        <v>3</v>
      </c>
      <c r="C112" s="152" t="s">
        <v>246</v>
      </c>
      <c r="D112" s="31" t="str">
        <f t="shared" si="10"/>
        <v/>
      </c>
      <c r="E112" s="152" t="s">
        <v>246</v>
      </c>
      <c r="F112" s="31" t="str">
        <f t="shared" si="11"/>
        <v/>
      </c>
      <c r="G112" s="17"/>
      <c r="H112" s="17"/>
      <c r="I112" s="17"/>
      <c r="J112" s="17"/>
      <c r="K112" s="17"/>
      <c r="L112" s="17"/>
    </row>
    <row r="113" spans="1:12">
      <c r="A113" s="30" t="s">
        <v>196</v>
      </c>
      <c r="B113" s="141">
        <v>3</v>
      </c>
      <c r="C113" s="152" t="s">
        <v>246</v>
      </c>
      <c r="D113" s="31" t="str">
        <f t="shared" si="10"/>
        <v/>
      </c>
      <c r="E113" s="152" t="s">
        <v>246</v>
      </c>
      <c r="F113" s="31" t="str">
        <f>IF(ISNUMBER(SEARCH("áno",E113)),B113,"")</f>
        <v/>
      </c>
      <c r="G113" s="17"/>
      <c r="H113" s="17"/>
      <c r="I113" s="17"/>
      <c r="J113" s="17"/>
      <c r="K113" s="17"/>
      <c r="L113" s="17"/>
    </row>
    <row r="114" spans="1:12">
      <c r="A114" s="34"/>
      <c r="B114" s="35"/>
      <c r="C114" s="36"/>
      <c r="D114" s="36"/>
      <c r="E114" s="36"/>
      <c r="F114" s="36"/>
      <c r="G114" s="17"/>
      <c r="H114" s="17"/>
      <c r="I114" s="17"/>
      <c r="J114" s="17"/>
      <c r="K114" s="17"/>
      <c r="L114" s="17"/>
    </row>
    <row r="115" spans="1:12">
      <c r="A115" s="27" t="s">
        <v>197</v>
      </c>
      <c r="B115" s="24"/>
      <c r="C115" s="26"/>
      <c r="D115" s="26"/>
      <c r="E115" s="26"/>
      <c r="F115" s="26"/>
      <c r="G115" s="17"/>
      <c r="H115" s="17"/>
      <c r="I115" s="17"/>
      <c r="J115" s="17"/>
      <c r="K115" s="17"/>
      <c r="L115" s="17"/>
    </row>
    <row r="116" spans="1:12">
      <c r="A116" s="30" t="s">
        <v>198</v>
      </c>
      <c r="B116" s="141">
        <v>30</v>
      </c>
      <c r="C116" s="152" t="s">
        <v>246</v>
      </c>
      <c r="D116" s="31" t="str">
        <f t="shared" ref="D116:D137" si="12">IF(ISNUMBER(SEARCH("áno",C116)),B116,"")</f>
        <v/>
      </c>
      <c r="E116" s="152" t="s">
        <v>246</v>
      </c>
      <c r="F116" s="31" t="str">
        <f>IF(ISNUMBER(SEARCH("áno",E116)),B116,"")</f>
        <v/>
      </c>
      <c r="G116" s="17"/>
      <c r="H116" s="17"/>
      <c r="I116" s="17"/>
      <c r="J116" s="17"/>
      <c r="K116" s="17"/>
      <c r="L116" s="17"/>
    </row>
    <row r="117" spans="1:12">
      <c r="A117" s="30" t="s">
        <v>199</v>
      </c>
      <c r="B117" s="141">
        <v>25</v>
      </c>
      <c r="C117" s="152" t="s">
        <v>246</v>
      </c>
      <c r="D117" s="31" t="str">
        <f t="shared" si="12"/>
        <v/>
      </c>
      <c r="E117" s="152" t="s">
        <v>246</v>
      </c>
      <c r="F117" s="31" t="str">
        <f t="shared" ref="F117:F137" si="13">IF(ISNUMBER(SEARCH("áno",E117)),B117,"")</f>
        <v/>
      </c>
      <c r="G117" s="17"/>
      <c r="H117" s="17"/>
      <c r="I117" s="17"/>
      <c r="J117" s="17"/>
      <c r="K117" s="17"/>
      <c r="L117" s="17"/>
    </row>
    <row r="118" spans="1:12">
      <c r="A118" s="30" t="s">
        <v>200</v>
      </c>
      <c r="B118" s="141">
        <v>15</v>
      </c>
      <c r="C118" s="152" t="s">
        <v>246</v>
      </c>
      <c r="D118" s="31" t="str">
        <f t="shared" si="12"/>
        <v/>
      </c>
      <c r="E118" s="152" t="s">
        <v>246</v>
      </c>
      <c r="F118" s="31" t="str">
        <f t="shared" si="13"/>
        <v/>
      </c>
      <c r="G118" s="17"/>
      <c r="H118" s="17"/>
      <c r="I118" s="17"/>
      <c r="J118" s="17"/>
      <c r="K118" s="17"/>
      <c r="L118" s="17"/>
    </row>
    <row r="119" spans="1:12">
      <c r="A119" s="30" t="s">
        <v>201</v>
      </c>
      <c r="B119" s="141">
        <v>10</v>
      </c>
      <c r="C119" s="152" t="s">
        <v>246</v>
      </c>
      <c r="D119" s="31" t="str">
        <f t="shared" si="12"/>
        <v/>
      </c>
      <c r="E119" s="152" t="s">
        <v>246</v>
      </c>
      <c r="F119" s="31" t="str">
        <f t="shared" si="13"/>
        <v/>
      </c>
      <c r="G119" s="17"/>
      <c r="H119" s="17"/>
      <c r="I119" s="17"/>
      <c r="J119" s="17"/>
      <c r="K119" s="17"/>
      <c r="L119" s="17"/>
    </row>
    <row r="120" spans="1:12">
      <c r="A120" s="30" t="s">
        <v>202</v>
      </c>
      <c r="B120" s="141">
        <v>10</v>
      </c>
      <c r="C120" s="152" t="s">
        <v>246</v>
      </c>
      <c r="D120" s="31" t="str">
        <f t="shared" si="12"/>
        <v/>
      </c>
      <c r="E120" s="152" t="s">
        <v>246</v>
      </c>
      <c r="F120" s="31" t="str">
        <f t="shared" si="13"/>
        <v/>
      </c>
      <c r="G120" s="17"/>
      <c r="H120" s="17"/>
      <c r="I120" s="17"/>
      <c r="J120" s="17"/>
      <c r="K120" s="17"/>
      <c r="L120" s="17"/>
    </row>
    <row r="121" spans="1:12">
      <c r="A121" s="30" t="s">
        <v>203</v>
      </c>
      <c r="B121" s="141">
        <v>10</v>
      </c>
      <c r="C121" s="152" t="s">
        <v>246</v>
      </c>
      <c r="D121" s="31" t="str">
        <f t="shared" si="12"/>
        <v/>
      </c>
      <c r="E121" s="152" t="s">
        <v>246</v>
      </c>
      <c r="F121" s="31" t="str">
        <f t="shared" si="13"/>
        <v/>
      </c>
      <c r="G121" s="17"/>
      <c r="H121" s="17"/>
      <c r="I121" s="17"/>
      <c r="J121" s="17"/>
      <c r="K121" s="17"/>
      <c r="L121" s="17"/>
    </row>
    <row r="122" spans="1:12">
      <c r="A122" s="30" t="s">
        <v>204</v>
      </c>
      <c r="B122" s="141">
        <v>10</v>
      </c>
      <c r="C122" s="152" t="s">
        <v>246</v>
      </c>
      <c r="D122" s="31" t="str">
        <f t="shared" si="12"/>
        <v/>
      </c>
      <c r="E122" s="152" t="s">
        <v>246</v>
      </c>
      <c r="F122" s="31" t="str">
        <f t="shared" si="13"/>
        <v/>
      </c>
      <c r="G122" s="17"/>
      <c r="H122" s="17"/>
      <c r="I122" s="17"/>
      <c r="J122" s="17"/>
      <c r="K122" s="17"/>
      <c r="L122" s="17"/>
    </row>
    <row r="123" spans="1:12">
      <c r="A123" s="30" t="s">
        <v>205</v>
      </c>
      <c r="B123" s="141">
        <v>10</v>
      </c>
      <c r="C123" s="152" t="s">
        <v>246</v>
      </c>
      <c r="D123" s="31" t="str">
        <f t="shared" si="12"/>
        <v/>
      </c>
      <c r="E123" s="152" t="s">
        <v>246</v>
      </c>
      <c r="F123" s="31" t="str">
        <f t="shared" si="13"/>
        <v/>
      </c>
      <c r="G123" s="17"/>
      <c r="H123" s="17"/>
      <c r="I123" s="17"/>
      <c r="J123" s="17"/>
      <c r="K123" s="17"/>
      <c r="L123" s="17"/>
    </row>
    <row r="124" spans="1:12">
      <c r="A124" s="30" t="s">
        <v>206</v>
      </c>
      <c r="B124" s="141">
        <v>5</v>
      </c>
      <c r="C124" s="152" t="s">
        <v>246</v>
      </c>
      <c r="D124" s="31" t="str">
        <f t="shared" si="12"/>
        <v/>
      </c>
      <c r="E124" s="152" t="s">
        <v>246</v>
      </c>
      <c r="F124" s="31" t="str">
        <f t="shared" si="13"/>
        <v/>
      </c>
      <c r="G124" s="17"/>
      <c r="H124" s="17"/>
      <c r="I124" s="17"/>
      <c r="J124" s="17"/>
      <c r="K124" s="17"/>
      <c r="L124" s="17"/>
    </row>
    <row r="125" spans="1:12">
      <c r="A125" s="30" t="s">
        <v>207</v>
      </c>
      <c r="B125" s="141">
        <v>5</v>
      </c>
      <c r="C125" s="152" t="s">
        <v>246</v>
      </c>
      <c r="D125" s="31" t="str">
        <f t="shared" si="12"/>
        <v/>
      </c>
      <c r="E125" s="152" t="s">
        <v>246</v>
      </c>
      <c r="F125" s="31" t="str">
        <f t="shared" si="13"/>
        <v/>
      </c>
      <c r="G125" s="17"/>
      <c r="H125" s="17"/>
      <c r="I125" s="17"/>
      <c r="J125" s="17"/>
      <c r="K125" s="17"/>
      <c r="L125" s="17"/>
    </row>
    <row r="126" spans="1:12">
      <c r="A126" s="30" t="s">
        <v>208</v>
      </c>
      <c r="B126" s="141">
        <v>5</v>
      </c>
      <c r="C126" s="152" t="s">
        <v>246</v>
      </c>
      <c r="D126" s="31" t="str">
        <f t="shared" si="12"/>
        <v/>
      </c>
      <c r="E126" s="152" t="s">
        <v>246</v>
      </c>
      <c r="F126" s="31" t="str">
        <f t="shared" si="13"/>
        <v/>
      </c>
      <c r="G126" s="17"/>
      <c r="H126" s="17"/>
      <c r="I126" s="17"/>
      <c r="J126" s="17"/>
      <c r="K126" s="17"/>
      <c r="L126" s="17"/>
    </row>
    <row r="127" spans="1:12">
      <c r="A127" s="30" t="s">
        <v>209</v>
      </c>
      <c r="B127" s="141">
        <v>5</v>
      </c>
      <c r="C127" s="152" t="s">
        <v>246</v>
      </c>
      <c r="D127" s="31" t="str">
        <f t="shared" si="12"/>
        <v/>
      </c>
      <c r="E127" s="152" t="s">
        <v>246</v>
      </c>
      <c r="F127" s="31" t="str">
        <f t="shared" si="13"/>
        <v/>
      </c>
      <c r="G127" s="17"/>
      <c r="H127" s="17"/>
      <c r="I127" s="17"/>
      <c r="J127" s="17"/>
      <c r="K127" s="17"/>
      <c r="L127" s="17"/>
    </row>
    <row r="128" spans="1:12">
      <c r="A128" s="30" t="s">
        <v>210</v>
      </c>
      <c r="B128" s="141">
        <v>5</v>
      </c>
      <c r="C128" s="152" t="s">
        <v>246</v>
      </c>
      <c r="D128" s="31" t="str">
        <f t="shared" si="12"/>
        <v/>
      </c>
      <c r="E128" s="152" t="s">
        <v>246</v>
      </c>
      <c r="F128" s="31" t="str">
        <f t="shared" si="13"/>
        <v/>
      </c>
      <c r="G128" s="17"/>
      <c r="H128" s="17"/>
      <c r="I128" s="17"/>
      <c r="J128" s="17"/>
      <c r="K128" s="17"/>
      <c r="L128" s="17"/>
    </row>
    <row r="129" spans="1:12">
      <c r="A129" s="30" t="s">
        <v>211</v>
      </c>
      <c r="B129" s="141">
        <v>5</v>
      </c>
      <c r="C129" s="152" t="s">
        <v>246</v>
      </c>
      <c r="D129" s="31" t="str">
        <f t="shared" si="12"/>
        <v/>
      </c>
      <c r="E129" s="152" t="s">
        <v>246</v>
      </c>
      <c r="F129" s="31" t="str">
        <f t="shared" si="13"/>
        <v/>
      </c>
      <c r="G129" s="17"/>
      <c r="H129" s="17"/>
      <c r="I129" s="17"/>
      <c r="J129" s="17"/>
      <c r="K129" s="17"/>
      <c r="L129" s="17"/>
    </row>
    <row r="130" spans="1:12">
      <c r="A130" s="30" t="s">
        <v>212</v>
      </c>
      <c r="B130" s="141">
        <v>5</v>
      </c>
      <c r="C130" s="152" t="s">
        <v>246</v>
      </c>
      <c r="D130" s="31" t="str">
        <f t="shared" si="12"/>
        <v/>
      </c>
      <c r="E130" s="152" t="s">
        <v>246</v>
      </c>
      <c r="F130" s="31" t="str">
        <f t="shared" si="13"/>
        <v/>
      </c>
      <c r="G130" s="17"/>
      <c r="H130" s="17"/>
      <c r="I130" s="17"/>
      <c r="J130" s="17"/>
      <c r="K130" s="17"/>
      <c r="L130" s="17"/>
    </row>
    <row r="131" spans="1:12">
      <c r="A131" s="30" t="s">
        <v>213</v>
      </c>
      <c r="B131" s="141">
        <v>5</v>
      </c>
      <c r="C131" s="152" t="s">
        <v>246</v>
      </c>
      <c r="D131" s="31" t="str">
        <f t="shared" si="12"/>
        <v/>
      </c>
      <c r="E131" s="152" t="s">
        <v>246</v>
      </c>
      <c r="F131" s="31" t="str">
        <f t="shared" si="13"/>
        <v/>
      </c>
      <c r="G131" s="17"/>
      <c r="H131" s="17"/>
      <c r="I131" s="17"/>
      <c r="J131" s="17"/>
      <c r="K131" s="17"/>
      <c r="L131" s="17"/>
    </row>
    <row r="132" spans="1:12">
      <c r="A132" s="30" t="s">
        <v>214</v>
      </c>
      <c r="B132" s="141">
        <v>5</v>
      </c>
      <c r="C132" s="152" t="s">
        <v>246</v>
      </c>
      <c r="D132" s="31" t="str">
        <f t="shared" si="12"/>
        <v/>
      </c>
      <c r="E132" s="152" t="s">
        <v>246</v>
      </c>
      <c r="F132" s="31" t="str">
        <f t="shared" si="13"/>
        <v/>
      </c>
      <c r="G132" s="17"/>
      <c r="H132" s="17"/>
      <c r="I132" s="17"/>
      <c r="J132" s="17"/>
      <c r="K132" s="17"/>
      <c r="L132" s="17"/>
    </row>
    <row r="133" spans="1:12">
      <c r="A133" s="30" t="s">
        <v>215</v>
      </c>
      <c r="B133" s="141">
        <v>5</v>
      </c>
      <c r="C133" s="152" t="s">
        <v>246</v>
      </c>
      <c r="D133" s="31" t="str">
        <f t="shared" si="12"/>
        <v/>
      </c>
      <c r="E133" s="152" t="s">
        <v>246</v>
      </c>
      <c r="F133" s="31" t="str">
        <f t="shared" si="13"/>
        <v/>
      </c>
      <c r="G133" s="17"/>
      <c r="H133" s="17"/>
      <c r="I133" s="17"/>
      <c r="J133" s="17"/>
      <c r="K133" s="17"/>
      <c r="L133" s="17"/>
    </row>
    <row r="134" spans="1:12">
      <c r="A134" s="30" t="s">
        <v>216</v>
      </c>
      <c r="B134" s="141">
        <v>5</v>
      </c>
      <c r="C134" s="152" t="s">
        <v>246</v>
      </c>
      <c r="D134" s="31" t="str">
        <f t="shared" si="12"/>
        <v/>
      </c>
      <c r="E134" s="152" t="s">
        <v>246</v>
      </c>
      <c r="F134" s="31" t="str">
        <f t="shared" si="13"/>
        <v/>
      </c>
      <c r="G134" s="17"/>
      <c r="H134" s="17"/>
      <c r="I134" s="17"/>
      <c r="J134" s="17"/>
      <c r="K134" s="17"/>
      <c r="L134" s="17"/>
    </row>
    <row r="135" spans="1:12">
      <c r="A135" s="30" t="s">
        <v>217</v>
      </c>
      <c r="B135" s="141">
        <v>3</v>
      </c>
      <c r="C135" s="152" t="s">
        <v>246</v>
      </c>
      <c r="D135" s="31" t="str">
        <f t="shared" si="12"/>
        <v/>
      </c>
      <c r="E135" s="152" t="s">
        <v>246</v>
      </c>
      <c r="F135" s="31" t="str">
        <f t="shared" si="13"/>
        <v/>
      </c>
      <c r="G135" s="17"/>
      <c r="H135" s="17"/>
      <c r="I135" s="17"/>
      <c r="J135" s="17"/>
      <c r="K135" s="17"/>
      <c r="L135" s="17"/>
    </row>
    <row r="136" spans="1:12">
      <c r="A136" s="30" t="s">
        <v>218</v>
      </c>
      <c r="B136" s="141">
        <v>3</v>
      </c>
      <c r="C136" s="152" t="s">
        <v>246</v>
      </c>
      <c r="D136" s="31" t="str">
        <f t="shared" si="12"/>
        <v/>
      </c>
      <c r="E136" s="152" t="s">
        <v>246</v>
      </c>
      <c r="F136" s="31" t="str">
        <f t="shared" si="13"/>
        <v/>
      </c>
      <c r="G136" s="17"/>
      <c r="H136" s="17"/>
      <c r="I136" s="17"/>
      <c r="J136" s="17"/>
      <c r="K136" s="17"/>
      <c r="L136" s="17"/>
    </row>
    <row r="137" spans="1:12">
      <c r="A137" s="30" t="s">
        <v>219</v>
      </c>
      <c r="B137" s="141">
        <v>3</v>
      </c>
      <c r="C137" s="152" t="s">
        <v>246</v>
      </c>
      <c r="D137" s="31" t="str">
        <f t="shared" si="12"/>
        <v/>
      </c>
      <c r="E137" s="152" t="s">
        <v>246</v>
      </c>
      <c r="F137" s="31" t="str">
        <f t="shared" si="13"/>
        <v/>
      </c>
      <c r="G137" s="17"/>
      <c r="H137" s="17"/>
      <c r="I137" s="17"/>
      <c r="J137" s="17"/>
      <c r="K137" s="17"/>
      <c r="L137" s="17"/>
    </row>
    <row r="138" spans="1:12">
      <c r="A138" s="30" t="s">
        <v>220</v>
      </c>
      <c r="B138" s="141">
        <v>5</v>
      </c>
      <c r="C138" s="152" t="s">
        <v>246</v>
      </c>
      <c r="D138" s="31"/>
      <c r="E138" s="152" t="s">
        <v>246</v>
      </c>
      <c r="F138" s="31"/>
      <c r="G138" s="17"/>
      <c r="H138" s="17"/>
      <c r="I138" s="17"/>
      <c r="J138" s="17"/>
      <c r="K138" s="17"/>
      <c r="L138" s="17"/>
    </row>
    <row r="139" spans="1:12" ht="16" customHeight="1">
      <c r="A139" s="30" t="s">
        <v>255</v>
      </c>
      <c r="B139" s="141" t="s">
        <v>252</v>
      </c>
      <c r="C139" s="140">
        <v>0</v>
      </c>
      <c r="D139" s="31">
        <f>IF(ISNUMBER(SEARCH("áno",C138)),B138*C139,0)</f>
        <v>0</v>
      </c>
      <c r="E139" s="140">
        <v>0</v>
      </c>
      <c r="F139" s="31">
        <f>IF(ISNUMBER(SEARCH("áno",E138)),B138*E139,0)</f>
        <v>0</v>
      </c>
      <c r="G139" s="17"/>
      <c r="H139" s="17"/>
      <c r="I139" s="17"/>
      <c r="J139" s="17"/>
      <c r="K139" s="17"/>
      <c r="L139" s="17"/>
    </row>
    <row r="140" spans="1:12">
      <c r="A140" s="34"/>
      <c r="B140" s="35"/>
      <c r="C140" s="36"/>
      <c r="D140" s="36"/>
      <c r="E140" s="36"/>
      <c r="F140" s="36"/>
      <c r="G140" s="17"/>
      <c r="H140" s="17"/>
      <c r="I140" s="17"/>
      <c r="J140" s="17"/>
      <c r="K140" s="17"/>
      <c r="L140" s="17"/>
    </row>
    <row r="141" spans="1:12">
      <c r="A141" s="27" t="s">
        <v>221</v>
      </c>
      <c r="B141" s="24"/>
      <c r="C141" s="26"/>
      <c r="D141" s="25" t="str">
        <f>IF(ISNUMBER(SEARCH("áno",C141)),B141,"")</f>
        <v/>
      </c>
      <c r="E141" s="26"/>
      <c r="F141" s="25" t="str">
        <f>IF(ISNUMBER(SEARCH("áno",E141)),D141,"")</f>
        <v/>
      </c>
      <c r="G141" s="17"/>
      <c r="H141" s="17"/>
      <c r="I141" s="17"/>
      <c r="J141" s="17"/>
      <c r="K141" s="17"/>
      <c r="L141" s="17"/>
    </row>
    <row r="142" spans="1:12">
      <c r="A142" s="30" t="s">
        <v>222</v>
      </c>
      <c r="B142" s="38"/>
      <c r="C142" s="31"/>
      <c r="D142" s="28"/>
      <c r="E142" s="31"/>
      <c r="F142" s="28"/>
      <c r="G142" s="17"/>
      <c r="H142" s="17"/>
      <c r="I142" s="17"/>
      <c r="J142" s="17"/>
      <c r="K142" s="17"/>
      <c r="L142" s="17"/>
    </row>
    <row r="143" spans="1:12" ht="18">
      <c r="A143" s="30" t="s">
        <v>266</v>
      </c>
      <c r="B143" s="141">
        <v>20</v>
      </c>
      <c r="C143" s="152" t="s">
        <v>246</v>
      </c>
      <c r="D143" s="31" t="str">
        <f t="shared" ref="D143:D162" si="14">IF(ISNUMBER(SEARCH("áno",C143)),B143,"")</f>
        <v/>
      </c>
      <c r="E143" s="152" t="s">
        <v>246</v>
      </c>
      <c r="F143" s="31" t="str">
        <f>IF(ISNUMBER(SEARCH("áno",E143)),B143,"")</f>
        <v/>
      </c>
      <c r="G143" s="17"/>
      <c r="H143" s="17"/>
      <c r="I143" s="17"/>
      <c r="J143" s="17"/>
      <c r="K143" s="17"/>
      <c r="L143" s="17"/>
    </row>
    <row r="144" spans="1:12" ht="18">
      <c r="A144" s="30" t="s">
        <v>267</v>
      </c>
      <c r="B144" s="141">
        <v>15</v>
      </c>
      <c r="C144" s="152" t="s">
        <v>246</v>
      </c>
      <c r="D144" s="31" t="str">
        <f t="shared" si="14"/>
        <v/>
      </c>
      <c r="E144" s="152" t="s">
        <v>246</v>
      </c>
      <c r="F144" s="31" t="str">
        <f t="shared" ref="F144:F166" si="15">IF(ISNUMBER(SEARCH("áno",E144)),B144,"")</f>
        <v/>
      </c>
      <c r="G144" s="17"/>
      <c r="H144" s="17"/>
      <c r="I144" s="17"/>
      <c r="J144" s="17"/>
      <c r="K144" s="17"/>
      <c r="L144" s="17"/>
    </row>
    <row r="145" spans="1:12" ht="18">
      <c r="A145" s="30" t="s">
        <v>268</v>
      </c>
      <c r="B145" s="141">
        <v>10</v>
      </c>
      <c r="C145" s="152" t="s">
        <v>246</v>
      </c>
      <c r="D145" s="31" t="str">
        <f t="shared" si="14"/>
        <v/>
      </c>
      <c r="E145" s="152" t="s">
        <v>246</v>
      </c>
      <c r="F145" s="31" t="str">
        <f t="shared" si="15"/>
        <v/>
      </c>
      <c r="G145" s="17"/>
      <c r="H145" s="17"/>
      <c r="I145" s="17"/>
      <c r="J145" s="17"/>
      <c r="K145" s="17"/>
      <c r="L145" s="17"/>
    </row>
    <row r="146" spans="1:12" ht="18">
      <c r="A146" s="30" t="s">
        <v>269</v>
      </c>
      <c r="B146" s="141">
        <v>5</v>
      </c>
      <c r="C146" s="152" t="s">
        <v>246</v>
      </c>
      <c r="D146" s="31" t="str">
        <f t="shared" si="14"/>
        <v/>
      </c>
      <c r="E146" s="152" t="s">
        <v>246</v>
      </c>
      <c r="F146" s="31" t="str">
        <f t="shared" si="15"/>
        <v/>
      </c>
      <c r="G146" s="17"/>
      <c r="H146" s="17"/>
      <c r="I146" s="17"/>
      <c r="J146" s="17"/>
      <c r="K146" s="17"/>
      <c r="L146" s="17"/>
    </row>
    <row r="147" spans="1:12">
      <c r="A147" s="30" t="s">
        <v>223</v>
      </c>
      <c r="B147" s="141">
        <v>5</v>
      </c>
      <c r="C147" s="152" t="s">
        <v>246</v>
      </c>
      <c r="D147" s="31" t="str">
        <f t="shared" si="14"/>
        <v/>
      </c>
      <c r="E147" s="152" t="s">
        <v>246</v>
      </c>
      <c r="F147" s="31" t="str">
        <f t="shared" si="15"/>
        <v/>
      </c>
      <c r="G147" s="17"/>
      <c r="H147" s="17"/>
      <c r="I147" s="17"/>
      <c r="J147" s="17"/>
      <c r="K147" s="17"/>
      <c r="L147" s="17"/>
    </row>
    <row r="148" spans="1:12">
      <c r="A148" s="30" t="s">
        <v>224</v>
      </c>
      <c r="B148" s="141">
        <v>5</v>
      </c>
      <c r="C148" s="152" t="s">
        <v>246</v>
      </c>
      <c r="D148" s="31" t="str">
        <f t="shared" si="14"/>
        <v/>
      </c>
      <c r="E148" s="152" t="s">
        <v>246</v>
      </c>
      <c r="F148" s="31" t="str">
        <f t="shared" si="15"/>
        <v/>
      </c>
      <c r="G148" s="17"/>
      <c r="H148" s="17"/>
      <c r="I148" s="17"/>
      <c r="J148" s="17"/>
      <c r="K148" s="17"/>
      <c r="L148" s="17"/>
    </row>
    <row r="149" spans="1:12">
      <c r="A149" s="30" t="s">
        <v>225</v>
      </c>
      <c r="B149" s="141">
        <v>5</v>
      </c>
      <c r="C149" s="152" t="s">
        <v>246</v>
      </c>
      <c r="D149" s="31" t="str">
        <f t="shared" si="14"/>
        <v/>
      </c>
      <c r="E149" s="152" t="s">
        <v>246</v>
      </c>
      <c r="F149" s="31" t="str">
        <f t="shared" si="15"/>
        <v/>
      </c>
      <c r="G149" s="17"/>
      <c r="H149" s="17"/>
      <c r="I149" s="17"/>
      <c r="J149" s="17"/>
      <c r="K149" s="17"/>
      <c r="L149" s="17"/>
    </row>
    <row r="150" spans="1:12">
      <c r="A150" s="30" t="s">
        <v>226</v>
      </c>
      <c r="B150" s="141">
        <v>5</v>
      </c>
      <c r="C150" s="152" t="s">
        <v>246</v>
      </c>
      <c r="D150" s="31" t="str">
        <f t="shared" si="14"/>
        <v/>
      </c>
      <c r="E150" s="152" t="s">
        <v>246</v>
      </c>
      <c r="F150" s="31" t="str">
        <f t="shared" si="15"/>
        <v/>
      </c>
      <c r="G150" s="17"/>
      <c r="H150" s="17"/>
      <c r="I150" s="17"/>
      <c r="J150" s="17"/>
      <c r="K150" s="17"/>
      <c r="L150" s="17"/>
    </row>
    <row r="151" spans="1:12">
      <c r="A151" s="30" t="s">
        <v>227</v>
      </c>
      <c r="B151" s="141">
        <v>5</v>
      </c>
      <c r="C151" s="152" t="s">
        <v>246</v>
      </c>
      <c r="D151" s="31" t="str">
        <f t="shared" si="14"/>
        <v/>
      </c>
      <c r="E151" s="152" t="s">
        <v>246</v>
      </c>
      <c r="F151" s="31" t="str">
        <f t="shared" si="15"/>
        <v/>
      </c>
      <c r="G151" s="17"/>
      <c r="H151" s="17"/>
      <c r="I151" s="17"/>
      <c r="J151" s="17"/>
      <c r="K151" s="17"/>
      <c r="L151" s="17"/>
    </row>
    <row r="152" spans="1:12">
      <c r="A152" s="30" t="s">
        <v>228</v>
      </c>
      <c r="B152" s="141">
        <v>5</v>
      </c>
      <c r="C152" s="152" t="s">
        <v>246</v>
      </c>
      <c r="D152" s="31" t="str">
        <f t="shared" si="14"/>
        <v/>
      </c>
      <c r="E152" s="152" t="s">
        <v>246</v>
      </c>
      <c r="F152" s="31" t="str">
        <f t="shared" si="15"/>
        <v/>
      </c>
      <c r="G152" s="17"/>
      <c r="H152" s="17"/>
      <c r="I152" s="17"/>
      <c r="J152" s="17"/>
      <c r="K152" s="17"/>
      <c r="L152" s="17"/>
    </row>
    <row r="153" spans="1:12">
      <c r="A153" s="30" t="s">
        <v>229</v>
      </c>
      <c r="B153" s="141">
        <v>3</v>
      </c>
      <c r="C153" s="152" t="s">
        <v>246</v>
      </c>
      <c r="D153" s="31" t="str">
        <f t="shared" si="14"/>
        <v/>
      </c>
      <c r="E153" s="152" t="s">
        <v>246</v>
      </c>
      <c r="F153" s="31" t="str">
        <f t="shared" si="15"/>
        <v/>
      </c>
      <c r="G153" s="17"/>
      <c r="H153" s="17"/>
      <c r="I153" s="17"/>
      <c r="J153" s="17"/>
      <c r="K153" s="17"/>
      <c r="L153" s="17"/>
    </row>
    <row r="154" spans="1:12">
      <c r="A154" s="30" t="s">
        <v>230</v>
      </c>
      <c r="B154" s="141">
        <v>3</v>
      </c>
      <c r="C154" s="152" t="s">
        <v>246</v>
      </c>
      <c r="D154" s="31" t="str">
        <f t="shared" si="14"/>
        <v/>
      </c>
      <c r="E154" s="152" t="s">
        <v>246</v>
      </c>
      <c r="F154" s="31" t="str">
        <f t="shared" si="15"/>
        <v/>
      </c>
      <c r="G154" s="17"/>
      <c r="H154" s="17"/>
      <c r="I154" s="17"/>
      <c r="J154" s="17"/>
      <c r="K154" s="17"/>
      <c r="L154" s="17"/>
    </row>
    <row r="155" spans="1:12">
      <c r="A155" s="30" t="s">
        <v>231</v>
      </c>
      <c r="B155" s="141">
        <v>3</v>
      </c>
      <c r="C155" s="152" t="s">
        <v>246</v>
      </c>
      <c r="D155" s="31" t="str">
        <f t="shared" si="14"/>
        <v/>
      </c>
      <c r="E155" s="152" t="s">
        <v>246</v>
      </c>
      <c r="F155" s="31" t="str">
        <f t="shared" si="15"/>
        <v/>
      </c>
      <c r="G155" s="17"/>
      <c r="H155" s="17"/>
      <c r="I155" s="17"/>
      <c r="J155" s="17"/>
      <c r="K155" s="17"/>
      <c r="L155" s="17"/>
    </row>
    <row r="156" spans="1:12">
      <c r="A156" s="30" t="s">
        <v>232</v>
      </c>
      <c r="B156" s="141">
        <v>3</v>
      </c>
      <c r="C156" s="152" t="s">
        <v>246</v>
      </c>
      <c r="D156" s="31" t="str">
        <f t="shared" si="14"/>
        <v/>
      </c>
      <c r="E156" s="152" t="s">
        <v>246</v>
      </c>
      <c r="F156" s="31" t="str">
        <f t="shared" si="15"/>
        <v/>
      </c>
      <c r="G156" s="17"/>
      <c r="H156" s="17"/>
      <c r="I156" s="17"/>
      <c r="J156" s="17"/>
      <c r="K156" s="17"/>
      <c r="L156" s="17"/>
    </row>
    <row r="157" spans="1:12">
      <c r="A157" s="30" t="s">
        <v>233</v>
      </c>
      <c r="B157" s="141">
        <v>3</v>
      </c>
      <c r="C157" s="152" t="s">
        <v>246</v>
      </c>
      <c r="D157" s="31" t="str">
        <f t="shared" si="14"/>
        <v/>
      </c>
      <c r="E157" s="152" t="s">
        <v>246</v>
      </c>
      <c r="F157" s="31" t="str">
        <f t="shared" si="15"/>
        <v/>
      </c>
      <c r="G157" s="17"/>
      <c r="H157" s="17"/>
      <c r="I157" s="17"/>
      <c r="J157" s="17"/>
      <c r="K157" s="17"/>
      <c r="L157" s="17"/>
    </row>
    <row r="158" spans="1:12">
      <c r="A158" s="30" t="s">
        <v>234</v>
      </c>
      <c r="B158" s="141">
        <v>3</v>
      </c>
      <c r="C158" s="152" t="s">
        <v>246</v>
      </c>
      <c r="D158" s="31" t="str">
        <f t="shared" si="14"/>
        <v/>
      </c>
      <c r="E158" s="152" t="s">
        <v>246</v>
      </c>
      <c r="F158" s="31" t="str">
        <f t="shared" si="15"/>
        <v/>
      </c>
      <c r="G158" s="17"/>
      <c r="H158" s="17"/>
      <c r="I158" s="17"/>
      <c r="J158" s="17"/>
      <c r="K158" s="17"/>
      <c r="L158" s="17"/>
    </row>
    <row r="159" spans="1:12">
      <c r="A159" s="30" t="s">
        <v>235</v>
      </c>
      <c r="B159" s="141">
        <v>3</v>
      </c>
      <c r="C159" s="152" t="s">
        <v>246</v>
      </c>
      <c r="D159" s="31" t="str">
        <f t="shared" si="14"/>
        <v/>
      </c>
      <c r="E159" s="152" t="s">
        <v>246</v>
      </c>
      <c r="F159" s="31" t="str">
        <f t="shared" si="15"/>
        <v/>
      </c>
      <c r="G159" s="17"/>
      <c r="H159" s="17"/>
      <c r="I159" s="17"/>
      <c r="J159" s="17"/>
      <c r="K159" s="17"/>
      <c r="L159" s="17"/>
    </row>
    <row r="160" spans="1:12">
      <c r="A160" s="30" t="s">
        <v>236</v>
      </c>
      <c r="B160" s="141">
        <v>3</v>
      </c>
      <c r="C160" s="152" t="s">
        <v>246</v>
      </c>
      <c r="D160" s="31" t="str">
        <f t="shared" si="14"/>
        <v/>
      </c>
      <c r="E160" s="152" t="s">
        <v>246</v>
      </c>
      <c r="F160" s="31" t="str">
        <f t="shared" si="15"/>
        <v/>
      </c>
      <c r="G160" s="17"/>
      <c r="H160" s="17"/>
      <c r="I160" s="17"/>
      <c r="J160" s="17"/>
      <c r="K160" s="17"/>
      <c r="L160" s="17"/>
    </row>
    <row r="161" spans="1:12">
      <c r="A161" s="30" t="s">
        <v>237</v>
      </c>
      <c r="B161" s="141">
        <v>3</v>
      </c>
      <c r="C161" s="152" t="s">
        <v>246</v>
      </c>
      <c r="D161" s="31" t="str">
        <f t="shared" si="14"/>
        <v/>
      </c>
      <c r="E161" s="152" t="s">
        <v>246</v>
      </c>
      <c r="F161" s="31" t="str">
        <f t="shared" si="15"/>
        <v/>
      </c>
      <c r="G161" s="17"/>
      <c r="H161" s="17"/>
      <c r="I161" s="17"/>
      <c r="J161" s="17"/>
      <c r="K161" s="17"/>
      <c r="L161" s="17"/>
    </row>
    <row r="162" spans="1:12">
      <c r="A162" s="30" t="s">
        <v>238</v>
      </c>
      <c r="B162" s="141">
        <v>3</v>
      </c>
      <c r="C162" s="152" t="s">
        <v>246</v>
      </c>
      <c r="D162" s="31" t="str">
        <f t="shared" si="14"/>
        <v/>
      </c>
      <c r="E162" s="152" t="s">
        <v>246</v>
      </c>
      <c r="F162" s="31" t="str">
        <f t="shared" si="15"/>
        <v/>
      </c>
      <c r="G162" s="17"/>
      <c r="H162" s="17"/>
      <c r="I162" s="17"/>
      <c r="J162" s="17"/>
      <c r="K162" s="17"/>
      <c r="L162" s="17"/>
    </row>
    <row r="163" spans="1:12">
      <c r="A163" s="30" t="s">
        <v>239</v>
      </c>
      <c r="B163" s="141">
        <v>3</v>
      </c>
      <c r="C163" s="152" t="s">
        <v>246</v>
      </c>
      <c r="D163" s="31"/>
      <c r="E163" s="152" t="s">
        <v>246</v>
      </c>
      <c r="F163" s="31" t="str">
        <f t="shared" si="15"/>
        <v/>
      </c>
      <c r="G163" s="17"/>
      <c r="H163" s="17"/>
      <c r="I163" s="17"/>
      <c r="J163" s="17"/>
      <c r="K163" s="17"/>
      <c r="L163" s="17"/>
    </row>
    <row r="164" spans="1:12">
      <c r="A164" s="30" t="s">
        <v>240</v>
      </c>
      <c r="B164" s="141">
        <v>3</v>
      </c>
      <c r="C164" s="152" t="s">
        <v>246</v>
      </c>
      <c r="D164" s="31" t="str">
        <f>IF(ISNUMBER(SEARCH("áno",C164)),B164,"")</f>
        <v/>
      </c>
      <c r="E164" s="152" t="s">
        <v>246</v>
      </c>
      <c r="F164" s="31" t="str">
        <f t="shared" si="15"/>
        <v/>
      </c>
      <c r="G164" s="17"/>
      <c r="H164" s="17"/>
      <c r="I164" s="17"/>
      <c r="J164" s="17"/>
      <c r="K164" s="17"/>
      <c r="L164" s="17"/>
    </row>
    <row r="165" spans="1:12">
      <c r="A165" s="30" t="s">
        <v>241</v>
      </c>
      <c r="B165" s="141">
        <v>3</v>
      </c>
      <c r="C165" s="152" t="s">
        <v>246</v>
      </c>
      <c r="D165" s="31" t="str">
        <f>IF(ISNUMBER(SEARCH("áno",C165)),B165,"")</f>
        <v/>
      </c>
      <c r="E165" s="152" t="s">
        <v>246</v>
      </c>
      <c r="F165" s="31" t="str">
        <f t="shared" si="15"/>
        <v/>
      </c>
      <c r="G165" s="17"/>
      <c r="H165" s="17"/>
      <c r="I165" s="17"/>
      <c r="J165" s="17"/>
      <c r="K165" s="17"/>
      <c r="L165" s="17"/>
    </row>
    <row r="166" spans="1:12">
      <c r="A166" s="30" t="s">
        <v>242</v>
      </c>
      <c r="B166" s="141">
        <v>3</v>
      </c>
      <c r="C166" s="152" t="s">
        <v>246</v>
      </c>
      <c r="D166" s="31" t="str">
        <f>IF(ISNUMBER(SEARCH("áno",C166)),B166,"")</f>
        <v/>
      </c>
      <c r="E166" s="152" t="s">
        <v>246</v>
      </c>
      <c r="F166" s="31" t="str">
        <f t="shared" si="15"/>
        <v/>
      </c>
      <c r="G166" s="17"/>
      <c r="H166" s="17"/>
      <c r="I166" s="17"/>
      <c r="J166" s="17"/>
      <c r="K166" s="17"/>
      <c r="L166" s="17"/>
    </row>
    <row r="167" spans="1:12">
      <c r="A167" s="30" t="s">
        <v>243</v>
      </c>
      <c r="B167" s="141">
        <v>5</v>
      </c>
      <c r="C167" s="152" t="s">
        <v>246</v>
      </c>
      <c r="D167" s="31"/>
      <c r="E167" s="152" t="s">
        <v>246</v>
      </c>
      <c r="F167" s="31"/>
      <c r="G167" s="17"/>
      <c r="H167" s="17"/>
      <c r="I167" s="17"/>
      <c r="J167" s="17"/>
      <c r="K167" s="17"/>
      <c r="L167" s="17"/>
    </row>
    <row r="168" spans="1:12" ht="20" customHeight="1">
      <c r="A168" s="30" t="s">
        <v>256</v>
      </c>
      <c r="B168" s="141" t="s">
        <v>252</v>
      </c>
      <c r="C168" s="152">
        <v>0</v>
      </c>
      <c r="D168" s="31">
        <f>IF(ISNUMBER(SEARCH("áno",C167)),B167*C168,0)</f>
        <v>0</v>
      </c>
      <c r="E168" s="140">
        <v>0</v>
      </c>
      <c r="F168" s="31">
        <f>IF(ISNUMBER(SEARCH("áno",E167)),B167*E168,0)</f>
        <v>0</v>
      </c>
      <c r="G168" s="17"/>
      <c r="H168" s="17"/>
      <c r="I168" s="17"/>
      <c r="J168" s="17"/>
      <c r="K168" s="17"/>
      <c r="L168" s="17"/>
    </row>
    <row r="169" spans="1:12">
      <c r="A169" s="36"/>
      <c r="B169" s="37"/>
      <c r="C169" s="37"/>
      <c r="D169" s="37"/>
      <c r="E169" s="37"/>
      <c r="F169" s="37"/>
      <c r="G169" s="17"/>
      <c r="H169" s="17"/>
      <c r="I169" s="17"/>
      <c r="J169" s="17"/>
      <c r="K169" s="17"/>
      <c r="L169" s="17"/>
    </row>
    <row r="170" spans="1:12">
      <c r="A170" s="36"/>
      <c r="B170" s="37"/>
      <c r="C170" s="149"/>
      <c r="D170" s="149"/>
      <c r="E170" s="149"/>
      <c r="F170" s="149"/>
      <c r="G170" s="17"/>
      <c r="H170" s="17"/>
      <c r="I170" s="17"/>
      <c r="J170" s="17"/>
      <c r="K170" s="17"/>
      <c r="L170" s="17"/>
    </row>
    <row r="171" spans="1:12" ht="32">
      <c r="A171" s="156" t="s">
        <v>668</v>
      </c>
      <c r="B171" s="23"/>
      <c r="C171" s="150"/>
      <c r="D171" s="151"/>
      <c r="E171" s="150"/>
      <c r="F171" s="151"/>
    </row>
    <row r="172" spans="1:12">
      <c r="A172" s="4"/>
      <c r="B172" s="23"/>
      <c r="C172" s="143"/>
      <c r="D172" s="143"/>
      <c r="E172" s="143"/>
      <c r="F172" s="143"/>
    </row>
    <row r="173" spans="1:12">
      <c r="A173" s="4"/>
      <c r="B173" s="23"/>
      <c r="C173" s="143"/>
      <c r="D173" s="143"/>
      <c r="E173" s="143"/>
      <c r="F173" s="143"/>
    </row>
    <row r="174" spans="1:12">
      <c r="A174" s="4"/>
      <c r="B174" s="23"/>
      <c r="C174" s="23"/>
      <c r="D174" s="23"/>
      <c r="E174" s="23"/>
      <c r="F174" s="23"/>
      <c r="G174" s="4"/>
    </row>
    <row r="175" spans="1:12">
      <c r="A175" s="4"/>
      <c r="B175" s="23"/>
      <c r="C175" s="23"/>
      <c r="D175" s="23"/>
      <c r="E175" s="23"/>
      <c r="F175" s="23"/>
      <c r="G175" s="4"/>
    </row>
    <row r="176" spans="1:12">
      <c r="A176" s="4"/>
      <c r="B176" s="23"/>
      <c r="C176" s="23"/>
      <c r="D176" s="23"/>
      <c r="E176" s="23"/>
      <c r="F176" s="23"/>
      <c r="G176" s="4"/>
    </row>
    <row r="177" spans="1:7">
      <c r="A177" s="4"/>
      <c r="B177" s="23"/>
      <c r="C177" s="23"/>
      <c r="D177" s="23"/>
      <c r="E177" s="23"/>
      <c r="F177" s="23"/>
      <c r="G177" s="4"/>
    </row>
    <row r="178" spans="1:7">
      <c r="A178" s="4"/>
      <c r="B178" s="23"/>
      <c r="C178" s="23"/>
      <c r="D178" s="23"/>
      <c r="E178" s="23"/>
      <c r="F178" s="23"/>
      <c r="G178" s="4"/>
    </row>
    <row r="179" spans="1:7">
      <c r="A179" s="4"/>
      <c r="B179" s="23"/>
      <c r="C179" s="23"/>
      <c r="D179" s="23"/>
      <c r="E179" s="23"/>
      <c r="F179" s="23"/>
      <c r="G179" s="4"/>
    </row>
    <row r="180" spans="1:7">
      <c r="A180" s="4"/>
      <c r="B180" s="23"/>
      <c r="C180" s="23"/>
      <c r="D180" s="23"/>
      <c r="E180" s="23"/>
      <c r="F180" s="23"/>
      <c r="G180" s="4"/>
    </row>
    <row r="181" spans="1:7">
      <c r="A181" s="4"/>
      <c r="B181" s="23"/>
      <c r="C181" s="23"/>
      <c r="D181" s="23"/>
      <c r="E181" s="23"/>
      <c r="F181" s="23"/>
      <c r="G181" s="4"/>
    </row>
    <row r="182" spans="1:7">
      <c r="A182" s="4"/>
      <c r="B182" s="23"/>
      <c r="C182" s="23"/>
      <c r="D182" s="23"/>
      <c r="E182" s="23"/>
      <c r="F182" s="23"/>
      <c r="G182" s="4"/>
    </row>
    <row r="183" spans="1:7">
      <c r="A183" s="4"/>
      <c r="B183" s="23"/>
      <c r="C183" s="23"/>
      <c r="D183" s="23"/>
      <c r="E183" s="23"/>
      <c r="F183" s="23"/>
      <c r="G183" s="4"/>
    </row>
    <row r="184" spans="1:7">
      <c r="A184" s="4"/>
      <c r="B184" s="23"/>
      <c r="C184" s="23"/>
      <c r="D184" s="23"/>
      <c r="E184" s="23"/>
      <c r="F184" s="23"/>
      <c r="G184" s="4"/>
    </row>
    <row r="185" spans="1:7">
      <c r="A185" s="4"/>
      <c r="B185" s="23"/>
      <c r="C185" s="23"/>
      <c r="D185" s="23"/>
      <c r="E185" s="23"/>
      <c r="F185" s="23"/>
      <c r="G185" s="4"/>
    </row>
    <row r="186" spans="1:7">
      <c r="A186" s="4"/>
      <c r="B186" s="23"/>
      <c r="C186" s="23"/>
      <c r="D186" s="23"/>
      <c r="E186" s="23"/>
      <c r="F186" s="23"/>
      <c r="G186" s="4"/>
    </row>
    <row r="187" spans="1:7">
      <c r="A187" s="4"/>
      <c r="B187" s="23"/>
      <c r="C187" s="23"/>
      <c r="D187" s="23"/>
      <c r="E187" s="23"/>
      <c r="F187" s="23"/>
      <c r="G187" s="4"/>
    </row>
    <row r="188" spans="1:7">
      <c r="A188" s="4"/>
      <c r="B188" s="23"/>
      <c r="C188" s="23"/>
      <c r="D188" s="23"/>
      <c r="E188" s="23"/>
      <c r="F188" s="23"/>
      <c r="G188" s="4"/>
    </row>
    <row r="189" spans="1:7">
      <c r="A189" s="4"/>
      <c r="B189" s="23"/>
      <c r="C189" s="23"/>
      <c r="D189" s="23"/>
      <c r="E189" s="23"/>
      <c r="F189" s="23"/>
      <c r="G189" s="4"/>
    </row>
    <row r="190" spans="1:7">
      <c r="A190" s="4"/>
      <c r="B190" s="23"/>
      <c r="C190" s="23"/>
      <c r="D190" s="23"/>
      <c r="E190" s="23"/>
      <c r="F190" s="23"/>
      <c r="G190" s="4"/>
    </row>
    <row r="191" spans="1:7">
      <c r="A191" s="4"/>
      <c r="B191" s="23"/>
      <c r="C191" s="23"/>
      <c r="D191" s="23"/>
      <c r="E191" s="23"/>
      <c r="F191" s="23"/>
    </row>
    <row r="192" spans="1:7">
      <c r="A192" s="4"/>
      <c r="B192" s="23"/>
      <c r="C192" s="23"/>
      <c r="D192" s="23"/>
      <c r="E192" s="23"/>
      <c r="F192" s="23"/>
    </row>
    <row r="193" spans="1:6">
      <c r="A193" s="4"/>
      <c r="B193" s="23"/>
      <c r="C193" s="23"/>
      <c r="D193" s="23"/>
      <c r="E193" s="23"/>
      <c r="F193" s="23"/>
    </row>
    <row r="194" spans="1:6">
      <c r="A194" s="4"/>
      <c r="B194" s="23"/>
      <c r="C194" s="23"/>
      <c r="D194" s="23"/>
      <c r="E194" s="23"/>
      <c r="F194" s="23"/>
    </row>
    <row r="195" spans="1:6">
      <c r="A195" s="4"/>
      <c r="B195" s="23"/>
      <c r="C195" s="23"/>
      <c r="D195" s="23"/>
      <c r="E195" s="23"/>
      <c r="F195" s="23"/>
    </row>
    <row r="196" spans="1:6">
      <c r="A196" s="4"/>
      <c r="B196" s="23"/>
      <c r="C196" s="23"/>
      <c r="D196" s="23"/>
      <c r="E196" s="23"/>
      <c r="F196" s="23"/>
    </row>
    <row r="197" spans="1:6">
      <c r="A197" s="4"/>
      <c r="B197" s="23"/>
      <c r="C197" s="23"/>
      <c r="D197" s="23"/>
      <c r="E197" s="23"/>
      <c r="F197" s="23"/>
    </row>
    <row r="198" spans="1:6">
      <c r="A198" s="4"/>
      <c r="B198" s="23"/>
      <c r="C198" s="23"/>
      <c r="D198" s="23"/>
      <c r="E198" s="23"/>
      <c r="F198" s="23"/>
    </row>
    <row r="199" spans="1:6">
      <c r="A199" s="4"/>
      <c r="B199" s="23"/>
      <c r="C199" s="23"/>
      <c r="D199" s="23"/>
      <c r="E199" s="23"/>
      <c r="F199" s="23"/>
    </row>
    <row r="200" spans="1:6">
      <c r="A200" s="4"/>
      <c r="B200" s="23"/>
      <c r="C200" s="23"/>
      <c r="D200" s="23"/>
      <c r="E200" s="23"/>
      <c r="F200" s="23"/>
    </row>
    <row r="201" spans="1:6">
      <c r="A201" s="4"/>
      <c r="B201" s="23"/>
      <c r="C201" s="23"/>
      <c r="D201" s="23"/>
      <c r="E201" s="23"/>
      <c r="F201" s="23"/>
    </row>
    <row r="202" spans="1:6">
      <c r="A202" s="4"/>
      <c r="B202" s="23"/>
      <c r="C202" s="23"/>
      <c r="D202" s="23"/>
      <c r="E202" s="23"/>
      <c r="F202" s="23"/>
    </row>
    <row r="203" spans="1:6">
      <c r="A203" s="4"/>
      <c r="B203" s="23"/>
      <c r="C203" s="23"/>
      <c r="D203" s="23"/>
      <c r="E203" s="23"/>
      <c r="F203" s="23"/>
    </row>
    <row r="204" spans="1:6">
      <c r="A204" s="4"/>
      <c r="B204" s="23"/>
      <c r="C204" s="23"/>
      <c r="D204" s="23"/>
      <c r="E204" s="23"/>
      <c r="F204" s="23"/>
    </row>
    <row r="205" spans="1:6">
      <c r="A205" s="4"/>
      <c r="B205" s="23"/>
      <c r="C205" s="23"/>
      <c r="D205" s="23"/>
      <c r="E205" s="23"/>
      <c r="F205" s="23"/>
    </row>
    <row r="206" spans="1:6">
      <c r="A206" s="4"/>
      <c r="B206" s="23"/>
      <c r="C206" s="23"/>
      <c r="D206" s="23"/>
      <c r="E206" s="23"/>
      <c r="F206" s="23"/>
    </row>
    <row r="207" spans="1:6">
      <c r="A207" s="4"/>
      <c r="B207" s="23"/>
      <c r="C207" s="23"/>
      <c r="D207" s="23"/>
      <c r="E207" s="23"/>
      <c r="F207" s="23"/>
    </row>
    <row r="208" spans="1:6">
      <c r="A208" s="4"/>
      <c r="B208" s="23"/>
      <c r="C208" s="23"/>
      <c r="D208" s="23"/>
      <c r="E208" s="23"/>
      <c r="F208" s="23"/>
    </row>
    <row r="209" spans="1:6">
      <c r="A209" s="4"/>
      <c r="B209" s="23"/>
      <c r="C209" s="23"/>
      <c r="D209" s="23"/>
      <c r="E209" s="23"/>
      <c r="F209" s="23"/>
    </row>
    <row r="210" spans="1:6">
      <c r="A210" s="4"/>
      <c r="B210" s="23"/>
      <c r="C210" s="23"/>
      <c r="D210" s="23"/>
      <c r="E210" s="23"/>
      <c r="F210" s="23"/>
    </row>
    <row r="211" spans="1:6">
      <c r="A211" s="4"/>
      <c r="B211" s="23"/>
      <c r="C211" s="23"/>
      <c r="D211" s="23"/>
      <c r="E211" s="23"/>
      <c r="F211" s="23"/>
    </row>
    <row r="212" spans="1:6">
      <c r="A212" s="4"/>
      <c r="B212" s="23"/>
      <c r="C212" s="23"/>
      <c r="D212" s="23"/>
      <c r="E212" s="23"/>
      <c r="F212" s="23"/>
    </row>
    <row r="213" spans="1:6">
      <c r="A213" s="4"/>
      <c r="B213" s="23"/>
      <c r="C213" s="23"/>
      <c r="D213" s="23"/>
      <c r="E213" s="23"/>
      <c r="F213" s="23"/>
    </row>
    <row r="214" spans="1:6">
      <c r="A214" s="4"/>
      <c r="B214" s="23"/>
      <c r="C214" s="23"/>
      <c r="D214" s="23"/>
      <c r="E214" s="23"/>
      <c r="F214" s="23"/>
    </row>
    <row r="215" spans="1:6">
      <c r="A215" s="4"/>
      <c r="B215" s="23"/>
      <c r="C215" s="23"/>
      <c r="D215" s="23"/>
      <c r="E215" s="23"/>
      <c r="F215" s="23"/>
    </row>
    <row r="216" spans="1:6">
      <c r="A216" s="4"/>
      <c r="B216" s="23"/>
      <c r="C216" s="23"/>
      <c r="D216" s="23"/>
      <c r="E216" s="23"/>
      <c r="F216" s="23"/>
    </row>
    <row r="217" spans="1:6">
      <c r="A217" s="4"/>
      <c r="B217" s="23"/>
      <c r="C217" s="23"/>
      <c r="D217" s="23"/>
      <c r="E217" s="23"/>
      <c r="F217" s="23"/>
    </row>
    <row r="218" spans="1:6">
      <c r="A218" s="4"/>
      <c r="B218" s="23"/>
      <c r="C218" s="23"/>
      <c r="D218" s="23"/>
      <c r="E218" s="23"/>
      <c r="F218" s="23"/>
    </row>
    <row r="219" spans="1:6">
      <c r="A219" s="4"/>
      <c r="B219" s="23"/>
      <c r="C219" s="23"/>
      <c r="D219" s="23"/>
      <c r="E219" s="23"/>
      <c r="F219" s="23"/>
    </row>
    <row r="220" spans="1:6">
      <c r="A220" s="4"/>
      <c r="B220" s="23"/>
      <c r="C220" s="23"/>
      <c r="D220" s="23"/>
      <c r="E220" s="23"/>
      <c r="F220" s="23"/>
    </row>
    <row r="221" spans="1:6">
      <c r="A221" s="4"/>
      <c r="B221" s="23"/>
      <c r="C221" s="23"/>
      <c r="D221" s="23"/>
      <c r="E221" s="23"/>
      <c r="F221" s="23"/>
    </row>
    <row r="222" spans="1:6">
      <c r="A222" s="4"/>
      <c r="B222" s="23"/>
      <c r="C222" s="23"/>
      <c r="D222" s="23"/>
      <c r="E222" s="23"/>
      <c r="F222" s="23"/>
    </row>
    <row r="223" spans="1:6">
      <c r="A223" s="4"/>
      <c r="B223" s="23"/>
      <c r="C223" s="23"/>
      <c r="D223" s="23"/>
      <c r="E223" s="23"/>
      <c r="F223" s="23"/>
    </row>
    <row r="224" spans="1:6">
      <c r="A224" s="4"/>
      <c r="B224" s="23"/>
      <c r="C224" s="23"/>
      <c r="D224" s="23"/>
      <c r="E224" s="23"/>
      <c r="F224" s="23"/>
    </row>
    <row r="225" spans="1:6">
      <c r="A225" s="4"/>
      <c r="B225" s="23"/>
      <c r="C225" s="23"/>
      <c r="D225" s="23"/>
      <c r="E225" s="23"/>
      <c r="F225" s="23"/>
    </row>
    <row r="226" spans="1:6">
      <c r="A226" s="4"/>
      <c r="B226" s="23"/>
      <c r="C226" s="23"/>
      <c r="D226" s="23"/>
      <c r="E226" s="23"/>
      <c r="F226" s="23"/>
    </row>
    <row r="227" spans="1:6">
      <c r="A227" s="4"/>
      <c r="B227" s="23"/>
      <c r="C227" s="23"/>
      <c r="D227" s="23"/>
      <c r="E227" s="23"/>
      <c r="F227" s="23"/>
    </row>
    <row r="228" spans="1:6">
      <c r="A228" s="4"/>
      <c r="B228" s="23"/>
      <c r="C228" s="23"/>
      <c r="D228" s="23"/>
      <c r="E228" s="23"/>
      <c r="F228" s="23"/>
    </row>
    <row r="229" spans="1:6">
      <c r="A229" s="4"/>
      <c r="B229" s="23"/>
      <c r="C229" s="23"/>
      <c r="D229" s="23"/>
      <c r="E229" s="23"/>
      <c r="F229" s="23"/>
    </row>
    <row r="230" spans="1:6">
      <c r="A230" s="4"/>
      <c r="B230" s="23"/>
      <c r="C230" s="23"/>
      <c r="D230" s="23"/>
      <c r="E230" s="23"/>
      <c r="F230" s="23"/>
    </row>
    <row r="231" spans="1:6">
      <c r="A231" s="4"/>
      <c r="B231" s="23"/>
      <c r="C231" s="23"/>
      <c r="D231" s="23"/>
      <c r="E231" s="23"/>
      <c r="F231" s="23"/>
    </row>
    <row r="232" spans="1:6">
      <c r="A232" s="4"/>
      <c r="B232" s="23"/>
      <c r="C232" s="23"/>
      <c r="D232" s="23"/>
      <c r="E232" s="23"/>
      <c r="F232" s="23"/>
    </row>
    <row r="233" spans="1:6">
      <c r="A233" s="4"/>
      <c r="B233" s="23"/>
      <c r="C233" s="23"/>
      <c r="D233" s="23"/>
      <c r="E233" s="23"/>
      <c r="F233" s="23"/>
    </row>
    <row r="234" spans="1:6">
      <c r="A234" s="4"/>
      <c r="B234" s="23"/>
      <c r="C234" s="23"/>
      <c r="D234" s="23"/>
      <c r="E234" s="23"/>
      <c r="F234" s="23"/>
    </row>
    <row r="235" spans="1:6">
      <c r="A235" s="4"/>
      <c r="B235" s="23"/>
      <c r="C235" s="23"/>
      <c r="D235" s="23"/>
      <c r="E235" s="23"/>
      <c r="F235" s="23"/>
    </row>
    <row r="236" spans="1:6">
      <c r="A236" s="4"/>
      <c r="B236" s="23"/>
      <c r="C236" s="23"/>
      <c r="D236" s="23"/>
      <c r="E236" s="23"/>
      <c r="F236" s="23"/>
    </row>
    <row r="237" spans="1:6">
      <c r="A237" s="4"/>
      <c r="B237" s="23"/>
      <c r="C237" s="23"/>
      <c r="D237" s="23"/>
      <c r="E237" s="23"/>
      <c r="F237" s="23"/>
    </row>
    <row r="238" spans="1:6">
      <c r="A238" s="4"/>
      <c r="B238" s="23"/>
      <c r="C238" s="23"/>
      <c r="D238" s="23"/>
      <c r="E238" s="23"/>
      <c r="F238" s="23"/>
    </row>
    <row r="239" spans="1:6">
      <c r="A239" s="4"/>
      <c r="B239" s="23"/>
      <c r="C239" s="23"/>
      <c r="D239" s="23"/>
      <c r="E239" s="23"/>
      <c r="F239" s="23"/>
    </row>
    <row r="240" spans="1:6">
      <c r="A240" s="4"/>
      <c r="B240" s="23"/>
      <c r="C240" s="23"/>
      <c r="D240" s="23"/>
      <c r="E240" s="23"/>
      <c r="F240" s="23"/>
    </row>
    <row r="241" spans="1:6">
      <c r="A241" s="4"/>
      <c r="B241" s="23"/>
      <c r="C241" s="23"/>
      <c r="D241" s="23"/>
      <c r="E241" s="23"/>
      <c r="F241" s="23"/>
    </row>
    <row r="242" spans="1:6">
      <c r="A242" s="4"/>
      <c r="B242" s="23"/>
      <c r="C242" s="23"/>
      <c r="D242" s="23"/>
      <c r="E242" s="23"/>
      <c r="F242" s="23"/>
    </row>
    <row r="243" spans="1:6">
      <c r="A243" s="4"/>
      <c r="B243" s="23"/>
      <c r="C243" s="23"/>
      <c r="D243" s="23"/>
      <c r="E243" s="23"/>
      <c r="F243" s="23"/>
    </row>
    <row r="244" spans="1:6">
      <c r="A244" s="4"/>
      <c r="B244" s="23"/>
      <c r="C244" s="23"/>
      <c r="D244" s="23"/>
      <c r="E244" s="23"/>
      <c r="F244" s="23"/>
    </row>
    <row r="245" spans="1:6">
      <c r="A245" s="4"/>
      <c r="B245" s="23"/>
      <c r="C245" s="23"/>
      <c r="D245" s="23"/>
      <c r="E245" s="23"/>
      <c r="F245" s="23"/>
    </row>
    <row r="246" spans="1:6">
      <c r="A246" s="4"/>
      <c r="B246" s="23"/>
      <c r="C246" s="23"/>
      <c r="D246" s="23"/>
      <c r="E246" s="23"/>
      <c r="F246" s="23"/>
    </row>
    <row r="247" spans="1:6">
      <c r="A247" s="4"/>
      <c r="B247" s="23"/>
      <c r="C247" s="23"/>
      <c r="D247" s="23"/>
      <c r="E247" s="23"/>
      <c r="F247" s="23"/>
    </row>
    <row r="248" spans="1:6">
      <c r="A248" s="4"/>
      <c r="B248" s="23"/>
      <c r="C248" s="23"/>
      <c r="D248" s="23"/>
      <c r="E248" s="23"/>
      <c r="F248" s="23"/>
    </row>
    <row r="249" spans="1:6">
      <c r="A249" s="4"/>
      <c r="B249" s="23"/>
      <c r="C249" s="23"/>
      <c r="D249" s="23"/>
      <c r="E249" s="23"/>
      <c r="F249" s="23"/>
    </row>
    <row r="250" spans="1:6">
      <c r="A250" s="4"/>
      <c r="B250" s="23"/>
      <c r="C250" s="23"/>
      <c r="D250" s="23"/>
      <c r="E250" s="23"/>
      <c r="F250" s="23"/>
    </row>
    <row r="251" spans="1:6">
      <c r="A251" s="4"/>
      <c r="B251" s="23"/>
      <c r="C251" s="23"/>
      <c r="D251" s="23"/>
      <c r="E251" s="23"/>
      <c r="F251" s="23"/>
    </row>
    <row r="252" spans="1:6">
      <c r="A252" s="4"/>
      <c r="B252" s="23"/>
      <c r="C252" s="23"/>
      <c r="D252" s="23"/>
      <c r="E252" s="23"/>
      <c r="F252" s="23"/>
    </row>
    <row r="253" spans="1:6">
      <c r="A253" s="4"/>
      <c r="B253" s="23"/>
      <c r="C253" s="23"/>
      <c r="D253" s="23"/>
      <c r="E253" s="23"/>
      <c r="F253" s="23"/>
    </row>
    <row r="254" spans="1:6">
      <c r="A254" s="4"/>
      <c r="B254" s="23"/>
      <c r="C254" s="23"/>
      <c r="D254" s="23"/>
      <c r="E254" s="23"/>
      <c r="F254" s="23"/>
    </row>
    <row r="255" spans="1:6">
      <c r="A255" s="4"/>
      <c r="B255" s="23"/>
      <c r="C255" s="23"/>
      <c r="D255" s="23"/>
      <c r="E255" s="23"/>
      <c r="F255" s="23"/>
    </row>
    <row r="256" spans="1:6">
      <c r="A256" s="4"/>
      <c r="B256" s="23"/>
      <c r="C256" s="23"/>
      <c r="D256" s="23"/>
      <c r="E256" s="23"/>
      <c r="F256" s="23"/>
    </row>
    <row r="257" spans="1:6">
      <c r="A257" s="4"/>
      <c r="B257" s="23"/>
      <c r="C257" s="23"/>
      <c r="D257" s="23"/>
      <c r="E257" s="23"/>
      <c r="F257" s="23"/>
    </row>
    <row r="258" spans="1:6">
      <c r="A258" s="4"/>
      <c r="B258" s="23"/>
      <c r="C258" s="23"/>
      <c r="D258" s="23"/>
      <c r="E258" s="23"/>
      <c r="F258" s="23"/>
    </row>
    <row r="259" spans="1:6">
      <c r="A259" s="4"/>
      <c r="B259" s="23"/>
      <c r="C259" s="23"/>
      <c r="D259" s="23"/>
      <c r="E259" s="23"/>
      <c r="F259" s="23"/>
    </row>
    <row r="260" spans="1:6">
      <c r="A260" s="4"/>
      <c r="B260" s="23"/>
      <c r="C260" s="23"/>
      <c r="D260" s="23"/>
      <c r="E260" s="23"/>
      <c r="F260" s="23"/>
    </row>
    <row r="261" spans="1:6">
      <c r="A261" s="4"/>
      <c r="B261" s="23"/>
      <c r="C261" s="23"/>
      <c r="D261" s="23"/>
      <c r="E261" s="23"/>
      <c r="F261" s="23"/>
    </row>
    <row r="262" spans="1:6">
      <c r="A262" s="4"/>
      <c r="B262" s="23"/>
      <c r="C262" s="23"/>
      <c r="D262" s="23"/>
      <c r="E262" s="23"/>
      <c r="F262" s="23"/>
    </row>
    <row r="263" spans="1:6">
      <c r="A263" s="4"/>
      <c r="B263" s="23"/>
      <c r="C263" s="23"/>
      <c r="D263" s="23"/>
      <c r="E263" s="23"/>
      <c r="F263" s="23"/>
    </row>
    <row r="264" spans="1:6">
      <c r="A264" s="4"/>
      <c r="B264" s="23"/>
      <c r="C264" s="23"/>
      <c r="D264" s="23"/>
      <c r="E264" s="23"/>
      <c r="F264" s="23"/>
    </row>
    <row r="265" spans="1:6">
      <c r="A265" s="4"/>
      <c r="B265" s="23"/>
      <c r="C265" s="23"/>
      <c r="D265" s="23"/>
      <c r="E265" s="23"/>
      <c r="F265" s="23"/>
    </row>
    <row r="266" spans="1:6">
      <c r="A266" s="4"/>
      <c r="B266" s="23"/>
      <c r="C266" s="23"/>
      <c r="D266" s="23"/>
      <c r="E266" s="23"/>
      <c r="F266" s="23"/>
    </row>
    <row r="267" spans="1:6">
      <c r="A267" s="4"/>
      <c r="B267" s="23"/>
      <c r="C267" s="23"/>
      <c r="D267" s="23"/>
      <c r="E267" s="23"/>
      <c r="F267" s="23"/>
    </row>
    <row r="268" spans="1:6">
      <c r="A268" s="4"/>
      <c r="B268" s="23"/>
      <c r="C268" s="23"/>
      <c r="D268" s="23"/>
      <c r="E268" s="23"/>
      <c r="F268" s="23"/>
    </row>
    <row r="269" spans="1:6">
      <c r="A269" s="4"/>
      <c r="B269" s="23"/>
      <c r="C269" s="23"/>
      <c r="D269" s="23"/>
      <c r="E269" s="23"/>
      <c r="F269" s="23"/>
    </row>
    <row r="270" spans="1:6">
      <c r="A270" s="4"/>
      <c r="B270" s="23"/>
      <c r="C270" s="23"/>
      <c r="D270" s="23"/>
      <c r="E270" s="23"/>
      <c r="F270" s="23"/>
    </row>
    <row r="271" spans="1:6">
      <c r="A271" s="4"/>
      <c r="B271" s="23"/>
      <c r="C271" s="23"/>
      <c r="D271" s="23"/>
      <c r="E271" s="23"/>
      <c r="F271" s="23"/>
    </row>
    <row r="272" spans="1:6">
      <c r="A272" s="4"/>
      <c r="B272" s="23"/>
      <c r="C272" s="23"/>
      <c r="D272" s="23"/>
      <c r="E272" s="23"/>
      <c r="F272" s="23"/>
    </row>
    <row r="273" spans="1:6">
      <c r="A273" s="4"/>
      <c r="B273" s="23"/>
      <c r="C273" s="23"/>
      <c r="D273" s="23"/>
      <c r="E273" s="23"/>
      <c r="F273" s="23"/>
    </row>
    <row r="274" spans="1:6">
      <c r="A274" s="4"/>
      <c r="B274" s="23"/>
      <c r="C274" s="23"/>
      <c r="D274" s="23"/>
      <c r="E274" s="23"/>
      <c r="F274" s="23"/>
    </row>
    <row r="275" spans="1:6">
      <c r="A275" s="4"/>
      <c r="B275" s="23"/>
      <c r="C275" s="23"/>
      <c r="D275" s="23"/>
      <c r="E275" s="23"/>
      <c r="F275" s="23"/>
    </row>
    <row r="276" spans="1:6">
      <c r="A276" s="4"/>
      <c r="B276" s="23"/>
      <c r="C276" s="23"/>
      <c r="D276" s="23"/>
      <c r="E276" s="23"/>
      <c r="F276" s="23"/>
    </row>
    <row r="277" spans="1:6">
      <c r="A277" s="4"/>
      <c r="B277" s="23"/>
      <c r="C277" s="23"/>
      <c r="D277" s="23"/>
      <c r="E277" s="23"/>
      <c r="F277" s="23"/>
    </row>
    <row r="278" spans="1:6">
      <c r="A278" s="4"/>
      <c r="B278" s="23"/>
      <c r="C278" s="23"/>
      <c r="D278" s="23"/>
      <c r="E278" s="23"/>
      <c r="F278" s="23"/>
    </row>
    <row r="279" spans="1:6">
      <c r="A279" s="4"/>
      <c r="B279" s="23"/>
      <c r="C279" s="23"/>
      <c r="D279" s="23"/>
      <c r="E279" s="23"/>
      <c r="F279" s="23"/>
    </row>
    <row r="280" spans="1:6">
      <c r="A280" s="4"/>
      <c r="B280" s="23"/>
      <c r="C280" s="23"/>
      <c r="D280" s="23"/>
      <c r="E280" s="23"/>
      <c r="F280" s="23"/>
    </row>
    <row r="281" spans="1:6">
      <c r="A281" s="4"/>
      <c r="B281" s="23"/>
      <c r="C281" s="23"/>
      <c r="D281" s="23"/>
      <c r="E281" s="23"/>
      <c r="F281" s="23"/>
    </row>
    <row r="282" spans="1:6">
      <c r="A282" s="4"/>
      <c r="B282" s="23"/>
      <c r="C282" s="23"/>
      <c r="D282" s="23"/>
      <c r="E282" s="23"/>
      <c r="F282" s="23"/>
    </row>
    <row r="283" spans="1:6">
      <c r="A283" s="4"/>
      <c r="B283" s="23"/>
      <c r="C283" s="23"/>
      <c r="D283" s="23"/>
      <c r="E283" s="23"/>
      <c r="F283" s="23"/>
    </row>
    <row r="284" spans="1:6">
      <c r="A284" s="4"/>
      <c r="B284" s="23"/>
      <c r="C284" s="23"/>
      <c r="D284" s="23"/>
      <c r="E284" s="23"/>
      <c r="F284" s="23"/>
    </row>
    <row r="285" spans="1:6">
      <c r="A285" s="4"/>
      <c r="B285" s="23"/>
      <c r="C285" s="23"/>
      <c r="D285" s="23"/>
      <c r="E285" s="23"/>
      <c r="F285" s="23"/>
    </row>
    <row r="286" spans="1:6">
      <c r="A286" s="4"/>
      <c r="B286" s="23"/>
      <c r="C286" s="23"/>
      <c r="D286" s="23"/>
      <c r="E286" s="23"/>
      <c r="F286" s="23"/>
    </row>
    <row r="287" spans="1:6">
      <c r="A287" s="4"/>
      <c r="B287" s="23"/>
      <c r="C287" s="23"/>
      <c r="D287" s="23"/>
      <c r="E287" s="23"/>
      <c r="F287" s="23"/>
    </row>
    <row r="288" spans="1:6">
      <c r="A288" s="4"/>
      <c r="B288" s="23"/>
      <c r="C288" s="23"/>
      <c r="D288" s="23"/>
      <c r="E288" s="23"/>
      <c r="F288" s="23"/>
    </row>
    <row r="289" spans="1:6">
      <c r="A289" s="4"/>
      <c r="B289" s="23"/>
      <c r="C289" s="23"/>
      <c r="D289" s="23"/>
      <c r="E289" s="23"/>
      <c r="F289" s="23"/>
    </row>
    <row r="290" spans="1:6">
      <c r="A290" s="4"/>
      <c r="B290" s="23"/>
      <c r="C290" s="23"/>
      <c r="D290" s="23"/>
      <c r="E290" s="23"/>
      <c r="F290" s="23"/>
    </row>
    <row r="291" spans="1:6">
      <c r="A291" s="4"/>
      <c r="B291" s="23"/>
      <c r="C291" s="23"/>
      <c r="D291" s="23"/>
      <c r="E291" s="23"/>
      <c r="F291" s="23"/>
    </row>
    <row r="292" spans="1:6">
      <c r="A292" s="4"/>
      <c r="B292" s="23"/>
      <c r="C292" s="23"/>
      <c r="D292" s="23"/>
      <c r="E292" s="23"/>
      <c r="F292" s="23"/>
    </row>
    <row r="293" spans="1:6">
      <c r="A293" s="4"/>
      <c r="B293" s="23"/>
      <c r="C293" s="23"/>
      <c r="D293" s="23"/>
      <c r="E293" s="23"/>
      <c r="F293" s="23"/>
    </row>
    <row r="294" spans="1:6">
      <c r="A294" s="4"/>
      <c r="B294" s="23"/>
      <c r="C294" s="23"/>
      <c r="D294" s="23"/>
      <c r="E294" s="23"/>
      <c r="F294" s="23"/>
    </row>
    <row r="295" spans="1:6">
      <c r="A295" s="4"/>
      <c r="B295" s="23"/>
      <c r="C295" s="23"/>
      <c r="D295" s="23"/>
      <c r="E295" s="23"/>
      <c r="F295" s="23"/>
    </row>
    <row r="296" spans="1:6">
      <c r="A296" s="4"/>
      <c r="B296" s="23"/>
      <c r="C296" s="23"/>
      <c r="D296" s="23"/>
      <c r="E296" s="23"/>
      <c r="F296" s="23"/>
    </row>
    <row r="297" spans="1:6">
      <c r="A297" s="4"/>
      <c r="B297" s="23"/>
      <c r="C297" s="23"/>
      <c r="D297" s="23"/>
      <c r="E297" s="23"/>
      <c r="F297" s="23"/>
    </row>
    <row r="298" spans="1:6">
      <c r="A298" s="4"/>
      <c r="B298" s="23"/>
      <c r="C298" s="23"/>
      <c r="D298" s="23"/>
      <c r="E298" s="23"/>
      <c r="F298" s="23"/>
    </row>
    <row r="299" spans="1:6">
      <c r="A299" s="4"/>
      <c r="B299" s="23"/>
      <c r="C299" s="23"/>
      <c r="D299" s="23"/>
      <c r="E299" s="23"/>
      <c r="F299" s="23"/>
    </row>
    <row r="300" spans="1:6">
      <c r="A300" s="4"/>
      <c r="B300" s="23"/>
      <c r="C300" s="23"/>
      <c r="D300" s="23"/>
      <c r="E300" s="23"/>
      <c r="F300" s="23"/>
    </row>
    <row r="301" spans="1:6">
      <c r="A301" s="4"/>
      <c r="B301" s="23"/>
      <c r="C301" s="23"/>
      <c r="D301" s="23"/>
      <c r="E301" s="23"/>
      <c r="F301" s="23"/>
    </row>
    <row r="302" spans="1:6">
      <c r="A302" s="4"/>
      <c r="B302" s="23"/>
      <c r="C302" s="23"/>
      <c r="D302" s="23"/>
      <c r="E302" s="23"/>
      <c r="F302" s="23"/>
    </row>
    <row r="303" spans="1:6">
      <c r="A303" s="4"/>
      <c r="B303" s="23"/>
      <c r="C303" s="23"/>
      <c r="D303" s="23"/>
      <c r="E303" s="23"/>
      <c r="F303" s="23"/>
    </row>
    <row r="304" spans="1:6">
      <c r="A304" s="4"/>
      <c r="B304" s="23"/>
      <c r="C304" s="23"/>
      <c r="D304" s="23"/>
      <c r="E304" s="23"/>
      <c r="F304" s="23"/>
    </row>
    <row r="305" spans="1:6">
      <c r="A305" s="4"/>
      <c r="B305" s="23"/>
      <c r="C305" s="23"/>
      <c r="D305" s="23"/>
      <c r="E305" s="23"/>
      <c r="F305" s="23"/>
    </row>
    <row r="306" spans="1:6">
      <c r="A306" s="4"/>
      <c r="B306" s="23"/>
      <c r="C306" s="23"/>
      <c r="D306" s="23"/>
      <c r="E306" s="23"/>
      <c r="F306" s="23"/>
    </row>
    <row r="307" spans="1:6">
      <c r="A307" s="4"/>
      <c r="B307" s="23"/>
      <c r="C307" s="23"/>
      <c r="D307" s="23"/>
      <c r="E307" s="23"/>
      <c r="F307" s="23"/>
    </row>
    <row r="308" spans="1:6">
      <c r="A308" s="4"/>
      <c r="B308" s="23"/>
      <c r="C308" s="23"/>
      <c r="D308" s="23"/>
      <c r="E308" s="23"/>
      <c r="F308" s="23"/>
    </row>
    <row r="309" spans="1:6">
      <c r="A309" s="4"/>
      <c r="B309" s="23"/>
      <c r="C309" s="23"/>
      <c r="D309" s="23"/>
      <c r="E309" s="23"/>
      <c r="F309" s="23"/>
    </row>
    <row r="310" spans="1:6">
      <c r="A310" s="4"/>
      <c r="B310" s="23"/>
      <c r="C310" s="23"/>
      <c r="D310" s="23"/>
      <c r="E310" s="23"/>
      <c r="F310" s="23"/>
    </row>
    <row r="311" spans="1:6">
      <c r="A311" s="4"/>
      <c r="B311" s="23"/>
      <c r="C311" s="23"/>
      <c r="D311" s="23"/>
      <c r="E311" s="23"/>
      <c r="F311" s="23"/>
    </row>
    <row r="312" spans="1:6">
      <c r="A312" s="4"/>
      <c r="B312" s="23"/>
      <c r="C312" s="23"/>
      <c r="D312" s="23"/>
      <c r="E312" s="23"/>
      <c r="F312" s="23"/>
    </row>
    <row r="313" spans="1:6">
      <c r="A313" s="4"/>
      <c r="B313" s="23"/>
      <c r="C313" s="23"/>
      <c r="D313" s="23"/>
      <c r="E313" s="23"/>
      <c r="F313" s="23"/>
    </row>
    <row r="314" spans="1:6">
      <c r="A314" s="4"/>
      <c r="B314" s="23"/>
      <c r="C314" s="23"/>
      <c r="D314" s="23"/>
      <c r="E314" s="23"/>
      <c r="F314" s="23"/>
    </row>
    <row r="315" spans="1:6">
      <c r="A315" s="4"/>
      <c r="B315" s="23"/>
      <c r="C315" s="23"/>
      <c r="D315" s="23"/>
      <c r="E315" s="23"/>
      <c r="F315" s="23"/>
    </row>
    <row r="316" spans="1:6">
      <c r="A316" s="4"/>
      <c r="B316" s="23"/>
      <c r="C316" s="23"/>
      <c r="D316" s="23"/>
      <c r="E316" s="23"/>
      <c r="F316" s="23"/>
    </row>
    <row r="317" spans="1:6">
      <c r="A317" s="4"/>
      <c r="B317" s="23"/>
      <c r="C317" s="23"/>
      <c r="D317" s="23"/>
      <c r="E317" s="23"/>
      <c r="F317" s="23"/>
    </row>
    <row r="318" spans="1:6">
      <c r="A318" s="4"/>
      <c r="B318" s="23"/>
      <c r="C318" s="23"/>
      <c r="D318" s="23"/>
      <c r="E318" s="23"/>
      <c r="F318" s="23"/>
    </row>
    <row r="319" spans="1:6">
      <c r="A319" s="4"/>
      <c r="B319" s="23"/>
      <c r="C319" s="23"/>
      <c r="D319" s="23"/>
      <c r="E319" s="23"/>
      <c r="F319" s="23"/>
    </row>
    <row r="320" spans="1:6">
      <c r="A320" s="4"/>
      <c r="B320" s="23"/>
      <c r="C320" s="23"/>
      <c r="D320" s="23"/>
      <c r="E320" s="23"/>
      <c r="F320" s="23"/>
    </row>
    <row r="321" spans="1:6">
      <c r="A321" s="4"/>
      <c r="B321" s="23"/>
      <c r="C321" s="23"/>
      <c r="D321" s="23"/>
      <c r="E321" s="23"/>
      <c r="F321" s="23"/>
    </row>
    <row r="322" spans="1:6">
      <c r="A322" s="4"/>
      <c r="B322" s="23"/>
      <c r="C322" s="23"/>
      <c r="D322" s="23"/>
      <c r="E322" s="23"/>
      <c r="F322" s="23"/>
    </row>
    <row r="323" spans="1:6">
      <c r="A323" s="4"/>
      <c r="B323" s="23"/>
      <c r="C323" s="23"/>
      <c r="D323" s="23"/>
      <c r="E323" s="23"/>
      <c r="F323" s="23"/>
    </row>
    <row r="324" spans="1:6">
      <c r="A324" s="4"/>
      <c r="B324" s="23"/>
      <c r="C324" s="23"/>
      <c r="D324" s="23"/>
      <c r="E324" s="23"/>
      <c r="F324" s="23"/>
    </row>
    <row r="325" spans="1:6">
      <c r="A325" s="4"/>
      <c r="B325" s="23"/>
      <c r="C325" s="23"/>
      <c r="D325" s="23"/>
      <c r="E325" s="23"/>
      <c r="F325" s="23"/>
    </row>
    <row r="326" spans="1:6">
      <c r="A326" s="4"/>
      <c r="B326" s="23"/>
      <c r="C326" s="23"/>
      <c r="D326" s="23"/>
      <c r="E326" s="23"/>
      <c r="F326" s="23"/>
    </row>
    <row r="327" spans="1:6">
      <c r="A327" s="4"/>
      <c r="B327" s="23"/>
      <c r="C327" s="23"/>
      <c r="D327" s="23"/>
      <c r="E327" s="23"/>
      <c r="F327" s="23"/>
    </row>
    <row r="328" spans="1:6">
      <c r="A328" s="4"/>
      <c r="B328" s="23"/>
      <c r="C328" s="23"/>
      <c r="D328" s="23"/>
      <c r="E328" s="23"/>
      <c r="F328" s="23"/>
    </row>
    <row r="329" spans="1:6">
      <c r="A329" s="4"/>
      <c r="B329" s="23"/>
      <c r="C329" s="23"/>
      <c r="D329" s="23"/>
      <c r="E329" s="23"/>
      <c r="F329" s="23"/>
    </row>
    <row r="330" spans="1:6">
      <c r="A330" s="4"/>
      <c r="B330" s="23"/>
      <c r="C330" s="23"/>
      <c r="D330" s="23"/>
      <c r="E330" s="23"/>
      <c r="F330" s="23"/>
    </row>
    <row r="331" spans="1:6">
      <c r="A331" s="4"/>
      <c r="B331" s="23"/>
      <c r="C331" s="23"/>
      <c r="D331" s="23"/>
      <c r="E331" s="23"/>
      <c r="F331" s="23"/>
    </row>
    <row r="332" spans="1:6">
      <c r="A332" s="4"/>
      <c r="B332" s="23"/>
      <c r="C332" s="23"/>
      <c r="D332" s="23"/>
      <c r="E332" s="23"/>
      <c r="F332" s="23"/>
    </row>
    <row r="333" spans="1:6">
      <c r="A333" s="4"/>
      <c r="B333" s="23"/>
      <c r="C333" s="23"/>
      <c r="D333" s="23"/>
      <c r="E333" s="23"/>
      <c r="F333" s="23"/>
    </row>
    <row r="334" spans="1:6">
      <c r="A334" s="4"/>
      <c r="B334" s="23"/>
      <c r="C334" s="23"/>
      <c r="D334" s="23"/>
      <c r="E334" s="23"/>
      <c r="F334" s="23"/>
    </row>
    <row r="335" spans="1:6">
      <c r="A335" s="4"/>
      <c r="B335" s="23"/>
      <c r="C335" s="23"/>
      <c r="D335" s="23"/>
      <c r="E335" s="23"/>
      <c r="F335" s="23"/>
    </row>
    <row r="336" spans="1:6">
      <c r="A336" s="4"/>
      <c r="B336" s="23"/>
      <c r="C336" s="23"/>
      <c r="D336" s="23"/>
      <c r="E336" s="23"/>
      <c r="F336" s="23"/>
    </row>
    <row r="337" spans="1:6">
      <c r="A337" s="4"/>
      <c r="B337" s="23"/>
      <c r="C337" s="23"/>
      <c r="D337" s="23"/>
      <c r="E337" s="23"/>
      <c r="F337" s="23"/>
    </row>
    <row r="338" spans="1:6">
      <c r="A338" s="4"/>
      <c r="B338" s="23"/>
      <c r="C338" s="23"/>
      <c r="D338" s="23"/>
      <c r="E338" s="23"/>
      <c r="F338" s="23"/>
    </row>
    <row r="339" spans="1:6">
      <c r="A339" s="4"/>
      <c r="B339" s="23"/>
      <c r="C339" s="23"/>
      <c r="D339" s="23"/>
      <c r="E339" s="23"/>
      <c r="F339" s="23"/>
    </row>
    <row r="340" spans="1:6">
      <c r="A340" s="4"/>
      <c r="B340" s="23"/>
      <c r="C340" s="23"/>
      <c r="D340" s="23"/>
      <c r="E340" s="23"/>
      <c r="F340" s="23"/>
    </row>
    <row r="341" spans="1:6">
      <c r="A341" s="4"/>
      <c r="B341" s="23"/>
      <c r="C341" s="23"/>
      <c r="D341" s="23"/>
      <c r="E341" s="23"/>
      <c r="F341" s="23"/>
    </row>
    <row r="342" spans="1:6">
      <c r="A342" s="4"/>
      <c r="B342" s="23"/>
      <c r="C342" s="23"/>
      <c r="D342" s="23"/>
      <c r="E342" s="23"/>
      <c r="F342" s="23"/>
    </row>
    <row r="343" spans="1:6">
      <c r="A343" s="4"/>
      <c r="B343" s="23"/>
      <c r="C343" s="23"/>
      <c r="D343" s="23"/>
      <c r="E343" s="23"/>
      <c r="F343" s="23"/>
    </row>
    <row r="344" spans="1:6">
      <c r="A344" s="4"/>
      <c r="B344" s="23"/>
      <c r="C344" s="23"/>
      <c r="D344" s="23"/>
      <c r="E344" s="23"/>
      <c r="F344" s="23"/>
    </row>
    <row r="345" spans="1:6">
      <c r="A345" s="4"/>
      <c r="B345" s="23"/>
      <c r="C345" s="23"/>
      <c r="D345" s="23"/>
      <c r="E345" s="23"/>
      <c r="F345" s="23"/>
    </row>
    <row r="346" spans="1:6">
      <c r="A346" s="4"/>
      <c r="B346" s="23"/>
      <c r="C346" s="23"/>
      <c r="D346" s="23"/>
      <c r="E346" s="23"/>
      <c r="F346" s="23"/>
    </row>
    <row r="347" spans="1:6">
      <c r="A347" s="4"/>
      <c r="B347" s="23"/>
      <c r="C347" s="23"/>
      <c r="D347" s="23"/>
      <c r="E347" s="23"/>
      <c r="F347" s="23"/>
    </row>
    <row r="348" spans="1:6">
      <c r="A348" s="4"/>
      <c r="B348" s="23"/>
      <c r="C348" s="23"/>
      <c r="D348" s="23"/>
      <c r="E348" s="23"/>
      <c r="F348" s="23"/>
    </row>
    <row r="349" spans="1:6">
      <c r="A349" s="4"/>
      <c r="B349" s="23"/>
      <c r="C349" s="23"/>
      <c r="D349" s="23"/>
      <c r="E349" s="23"/>
      <c r="F349" s="23"/>
    </row>
    <row r="350" spans="1:6">
      <c r="A350" s="4"/>
      <c r="B350" s="23"/>
      <c r="C350" s="23"/>
      <c r="D350" s="23"/>
      <c r="E350" s="23"/>
      <c r="F350" s="23"/>
    </row>
    <row r="351" spans="1:6">
      <c r="A351" s="4"/>
      <c r="B351" s="23"/>
      <c r="C351" s="23"/>
      <c r="D351" s="23"/>
      <c r="E351" s="23"/>
      <c r="F351" s="23"/>
    </row>
    <row r="352" spans="1:6">
      <c r="A352" s="4"/>
      <c r="B352" s="23"/>
      <c r="C352" s="23"/>
      <c r="D352" s="23"/>
      <c r="E352" s="23"/>
      <c r="F352" s="23"/>
    </row>
    <row r="353" spans="1:6">
      <c r="A353" s="4"/>
      <c r="B353" s="23"/>
      <c r="C353" s="23"/>
      <c r="D353" s="23"/>
      <c r="E353" s="23"/>
      <c r="F353" s="23"/>
    </row>
    <row r="354" spans="1:6">
      <c r="A354" s="4"/>
      <c r="B354" s="23"/>
      <c r="C354" s="23"/>
      <c r="D354" s="23"/>
      <c r="E354" s="23"/>
      <c r="F354" s="23"/>
    </row>
    <row r="355" spans="1:6">
      <c r="A355" s="4"/>
      <c r="B355" s="23"/>
      <c r="C355" s="23"/>
      <c r="D355" s="23"/>
      <c r="E355" s="23"/>
      <c r="F355" s="23"/>
    </row>
    <row r="356" spans="1:6">
      <c r="A356" s="4"/>
      <c r="B356" s="23"/>
      <c r="C356" s="23"/>
      <c r="D356" s="23"/>
      <c r="E356" s="23"/>
      <c r="F356" s="23"/>
    </row>
    <row r="357" spans="1:6">
      <c r="A357" s="4"/>
      <c r="B357" s="23"/>
      <c r="C357" s="23"/>
      <c r="D357" s="23"/>
      <c r="E357" s="23"/>
      <c r="F357" s="23"/>
    </row>
    <row r="358" spans="1:6">
      <c r="A358" s="4"/>
      <c r="B358" s="23"/>
      <c r="C358" s="23"/>
      <c r="D358" s="23"/>
      <c r="E358" s="23"/>
      <c r="F358" s="23"/>
    </row>
    <row r="359" spans="1:6">
      <c r="A359" s="4"/>
      <c r="B359" s="23"/>
      <c r="C359" s="23"/>
      <c r="D359" s="23"/>
      <c r="E359" s="23"/>
      <c r="F359" s="23"/>
    </row>
    <row r="360" spans="1:6">
      <c r="A360" s="4"/>
      <c r="B360" s="23"/>
      <c r="C360" s="23"/>
      <c r="D360" s="23"/>
      <c r="E360" s="23"/>
      <c r="F360" s="23"/>
    </row>
    <row r="361" spans="1:6">
      <c r="A361" s="4"/>
      <c r="B361" s="23"/>
      <c r="C361" s="23"/>
      <c r="D361" s="23"/>
      <c r="E361" s="23"/>
      <c r="F361" s="23"/>
    </row>
    <row r="362" spans="1:6">
      <c r="A362" s="4"/>
      <c r="B362" s="23"/>
      <c r="C362" s="23"/>
      <c r="D362" s="23"/>
      <c r="E362" s="23"/>
      <c r="F362" s="23"/>
    </row>
    <row r="363" spans="1:6">
      <c r="A363" s="4"/>
      <c r="B363" s="23"/>
      <c r="C363" s="23"/>
      <c r="D363" s="23"/>
      <c r="E363" s="23"/>
      <c r="F363" s="23"/>
    </row>
    <row r="364" spans="1:6">
      <c r="A364" s="4"/>
      <c r="B364" s="23"/>
      <c r="C364" s="23"/>
      <c r="D364" s="23"/>
      <c r="E364" s="23"/>
      <c r="F364" s="23"/>
    </row>
    <row r="365" spans="1:6">
      <c r="A365" s="4"/>
      <c r="B365" s="23"/>
      <c r="C365" s="23"/>
      <c r="D365" s="23"/>
      <c r="E365" s="23"/>
      <c r="F365" s="23"/>
    </row>
    <row r="366" spans="1:6">
      <c r="A366" s="4"/>
      <c r="B366" s="23"/>
      <c r="C366" s="23"/>
      <c r="D366" s="23"/>
      <c r="E366" s="23"/>
      <c r="F366" s="23"/>
    </row>
    <row r="367" spans="1:6">
      <c r="A367" s="4"/>
      <c r="B367" s="23"/>
      <c r="C367" s="23"/>
      <c r="D367" s="23"/>
      <c r="E367" s="23"/>
      <c r="F367" s="23"/>
    </row>
    <row r="368" spans="1:6">
      <c r="A368" s="4"/>
      <c r="B368" s="23"/>
      <c r="C368" s="23"/>
      <c r="D368" s="23"/>
      <c r="E368" s="23"/>
      <c r="F368" s="23"/>
    </row>
    <row r="369" spans="1:6">
      <c r="A369" s="4"/>
      <c r="B369" s="23"/>
      <c r="C369" s="23"/>
      <c r="D369" s="23"/>
      <c r="E369" s="23"/>
      <c r="F369" s="23"/>
    </row>
    <row r="370" spans="1:6">
      <c r="A370" s="4"/>
      <c r="B370" s="23"/>
      <c r="C370" s="23"/>
      <c r="D370" s="23"/>
      <c r="E370" s="23"/>
      <c r="F370" s="23"/>
    </row>
    <row r="371" spans="1:6">
      <c r="A371" s="4"/>
      <c r="B371" s="23"/>
      <c r="C371" s="23"/>
      <c r="D371" s="23"/>
      <c r="E371" s="23"/>
      <c r="F371" s="23"/>
    </row>
    <row r="372" spans="1:6">
      <c r="A372" s="4"/>
      <c r="B372" s="23"/>
      <c r="C372" s="23"/>
      <c r="D372" s="23"/>
      <c r="E372" s="23"/>
      <c r="F372" s="23"/>
    </row>
    <row r="373" spans="1:6">
      <c r="A373" s="4"/>
      <c r="B373" s="23"/>
      <c r="C373" s="23"/>
      <c r="D373" s="23"/>
      <c r="E373" s="23"/>
      <c r="F373" s="23"/>
    </row>
    <row r="374" spans="1:6">
      <c r="A374" s="4"/>
      <c r="B374" s="23"/>
      <c r="C374" s="23"/>
      <c r="D374" s="23"/>
      <c r="E374" s="23"/>
      <c r="F374" s="23"/>
    </row>
    <row r="375" spans="1:6">
      <c r="A375" s="4"/>
      <c r="B375" s="23"/>
      <c r="C375" s="23"/>
      <c r="D375" s="23"/>
      <c r="E375" s="23"/>
      <c r="F375" s="23"/>
    </row>
    <row r="376" spans="1:6">
      <c r="A376" s="4"/>
      <c r="B376" s="23"/>
      <c r="C376" s="23"/>
      <c r="D376" s="23"/>
      <c r="E376" s="23"/>
      <c r="F376" s="23"/>
    </row>
    <row r="377" spans="1:6">
      <c r="A377" s="4"/>
      <c r="B377" s="23"/>
      <c r="C377" s="23"/>
      <c r="D377" s="23"/>
      <c r="E377" s="23"/>
      <c r="F377" s="23"/>
    </row>
    <row r="378" spans="1:6">
      <c r="A378" s="4"/>
      <c r="B378" s="23"/>
      <c r="C378" s="23"/>
      <c r="D378" s="23"/>
      <c r="E378" s="23"/>
      <c r="F378" s="23"/>
    </row>
    <row r="379" spans="1:6">
      <c r="A379" s="4"/>
      <c r="B379" s="23"/>
      <c r="C379" s="23"/>
      <c r="D379" s="23"/>
      <c r="E379" s="23"/>
      <c r="F379" s="23"/>
    </row>
    <row r="380" spans="1:6">
      <c r="A380" s="4"/>
      <c r="B380" s="23"/>
      <c r="C380" s="23"/>
      <c r="D380" s="23"/>
      <c r="E380" s="23"/>
      <c r="F380" s="23"/>
    </row>
    <row r="381" spans="1:6">
      <c r="A381" s="4"/>
      <c r="B381" s="23"/>
      <c r="C381" s="23"/>
      <c r="D381" s="23"/>
      <c r="E381" s="23"/>
      <c r="F381" s="23"/>
    </row>
    <row r="382" spans="1:6">
      <c r="A382" s="4"/>
      <c r="B382" s="23"/>
      <c r="C382" s="23"/>
      <c r="D382" s="23"/>
      <c r="E382" s="23"/>
      <c r="F382" s="23"/>
    </row>
    <row r="383" spans="1:6">
      <c r="A383" s="4"/>
      <c r="B383" s="23"/>
      <c r="C383" s="23"/>
      <c r="D383" s="23"/>
      <c r="E383" s="23"/>
      <c r="F383" s="23"/>
    </row>
    <row r="384" spans="1:6">
      <c r="A384" s="4"/>
      <c r="B384" s="23"/>
      <c r="C384" s="23"/>
      <c r="D384" s="23"/>
      <c r="E384" s="23"/>
      <c r="F384" s="23"/>
    </row>
    <row r="385" spans="1:6">
      <c r="A385" s="4"/>
      <c r="B385" s="23"/>
      <c r="C385" s="23"/>
      <c r="D385" s="23"/>
      <c r="E385" s="23"/>
      <c r="F385" s="23"/>
    </row>
    <row r="386" spans="1:6">
      <c r="A386" s="4"/>
      <c r="B386" s="23"/>
      <c r="C386" s="23"/>
      <c r="D386" s="23"/>
      <c r="E386" s="23"/>
      <c r="F386" s="23"/>
    </row>
    <row r="387" spans="1:6">
      <c r="A387" s="4"/>
      <c r="B387" s="23"/>
      <c r="C387" s="23"/>
      <c r="D387" s="23"/>
      <c r="E387" s="23"/>
      <c r="F387" s="23"/>
    </row>
    <row r="388" spans="1:6">
      <c r="A388" s="4"/>
      <c r="B388" s="23"/>
      <c r="C388" s="23"/>
      <c r="D388" s="23"/>
      <c r="E388" s="23"/>
      <c r="F388" s="23"/>
    </row>
    <row r="389" spans="1:6">
      <c r="A389" s="4"/>
      <c r="B389" s="23"/>
      <c r="C389" s="23"/>
      <c r="D389" s="23"/>
      <c r="E389" s="23"/>
      <c r="F389" s="23"/>
    </row>
    <row r="390" spans="1:6">
      <c r="A390" s="4"/>
      <c r="B390" s="23"/>
      <c r="C390" s="23"/>
      <c r="D390" s="23"/>
      <c r="E390" s="23"/>
      <c r="F390" s="23"/>
    </row>
    <row r="391" spans="1:6">
      <c r="A391" s="4"/>
      <c r="B391" s="23"/>
      <c r="C391" s="23"/>
      <c r="D391" s="23"/>
      <c r="E391" s="23"/>
      <c r="F391" s="23"/>
    </row>
    <row r="392" spans="1:6">
      <c r="A392" s="4"/>
      <c r="B392" s="23"/>
      <c r="C392" s="23"/>
      <c r="D392" s="23"/>
      <c r="E392" s="23"/>
      <c r="F392" s="23"/>
    </row>
    <row r="393" spans="1:6">
      <c r="A393" s="4"/>
      <c r="B393" s="23"/>
      <c r="C393" s="23"/>
      <c r="D393" s="23"/>
      <c r="E393" s="23"/>
      <c r="F393" s="23"/>
    </row>
    <row r="394" spans="1:6">
      <c r="A394" s="4"/>
      <c r="B394" s="23"/>
      <c r="C394" s="23"/>
      <c r="D394" s="23"/>
      <c r="E394" s="23"/>
      <c r="F394" s="23"/>
    </row>
    <row r="395" spans="1:6">
      <c r="A395" s="4"/>
      <c r="B395" s="23"/>
      <c r="C395" s="23"/>
      <c r="D395" s="23"/>
      <c r="E395" s="23"/>
      <c r="F395" s="23"/>
    </row>
    <row r="396" spans="1:6">
      <c r="A396" s="4"/>
      <c r="B396" s="23"/>
      <c r="C396" s="23"/>
      <c r="D396" s="23"/>
      <c r="E396" s="23"/>
      <c r="F396" s="23"/>
    </row>
    <row r="397" spans="1:6">
      <c r="A397" s="4"/>
      <c r="B397" s="23"/>
      <c r="C397" s="23"/>
      <c r="D397" s="23"/>
      <c r="E397" s="23"/>
      <c r="F397" s="23"/>
    </row>
    <row r="398" spans="1:6">
      <c r="A398" s="4"/>
      <c r="B398" s="23"/>
      <c r="C398" s="23"/>
      <c r="D398" s="23"/>
      <c r="E398" s="23"/>
      <c r="F398" s="23"/>
    </row>
    <row r="399" spans="1:6">
      <c r="A399" s="4"/>
      <c r="B399" s="23"/>
      <c r="C399" s="23"/>
      <c r="D399" s="23"/>
      <c r="E399" s="23"/>
      <c r="F399" s="23"/>
    </row>
    <row r="400" spans="1:6">
      <c r="A400" s="4"/>
      <c r="B400" s="23"/>
      <c r="C400" s="23"/>
      <c r="D400" s="23"/>
      <c r="E400" s="23"/>
      <c r="F400" s="23"/>
    </row>
    <row r="401" spans="1:6">
      <c r="A401" s="4"/>
      <c r="B401" s="23"/>
      <c r="C401" s="23"/>
      <c r="D401" s="23"/>
      <c r="E401" s="23"/>
      <c r="F401" s="23"/>
    </row>
    <row r="402" spans="1:6">
      <c r="A402" s="4"/>
      <c r="B402" s="23"/>
      <c r="C402" s="23"/>
      <c r="D402" s="23"/>
      <c r="E402" s="23"/>
      <c r="F402" s="23"/>
    </row>
    <row r="403" spans="1:6">
      <c r="A403" s="4"/>
      <c r="B403" s="23"/>
      <c r="C403" s="23"/>
      <c r="D403" s="23"/>
      <c r="E403" s="23"/>
      <c r="F403" s="23"/>
    </row>
    <row r="404" spans="1:6">
      <c r="A404" s="4"/>
      <c r="B404" s="23"/>
      <c r="C404" s="23"/>
      <c r="D404" s="23"/>
      <c r="E404" s="23"/>
      <c r="F404" s="23"/>
    </row>
    <row r="405" spans="1:6">
      <c r="A405" s="4"/>
      <c r="B405" s="23"/>
      <c r="C405" s="23"/>
      <c r="D405" s="23"/>
      <c r="E405" s="23"/>
      <c r="F405" s="23"/>
    </row>
    <row r="406" spans="1:6">
      <c r="A406" s="4"/>
      <c r="B406" s="23"/>
      <c r="C406" s="23"/>
      <c r="D406" s="23"/>
      <c r="E406" s="23"/>
      <c r="F406" s="23"/>
    </row>
    <row r="407" spans="1:6">
      <c r="A407" s="4"/>
      <c r="B407" s="23"/>
      <c r="C407" s="23"/>
      <c r="D407" s="23"/>
      <c r="E407" s="23"/>
      <c r="F407" s="23"/>
    </row>
    <row r="408" spans="1:6">
      <c r="A408" s="4"/>
      <c r="B408" s="23"/>
      <c r="C408" s="23"/>
      <c r="D408" s="23"/>
      <c r="E408" s="23"/>
      <c r="F408" s="23"/>
    </row>
    <row r="409" spans="1:6">
      <c r="A409" s="4"/>
      <c r="B409" s="23"/>
      <c r="C409" s="23"/>
      <c r="D409" s="23"/>
      <c r="E409" s="23"/>
      <c r="F409" s="23"/>
    </row>
    <row r="410" spans="1:6">
      <c r="A410" s="4"/>
      <c r="B410" s="23"/>
      <c r="C410" s="23"/>
      <c r="D410" s="23"/>
      <c r="E410" s="23"/>
      <c r="F410" s="23"/>
    </row>
    <row r="411" spans="1:6">
      <c r="A411" s="4"/>
      <c r="B411" s="23"/>
      <c r="C411" s="23"/>
      <c r="D411" s="23"/>
      <c r="E411" s="23"/>
      <c r="F411" s="23"/>
    </row>
    <row r="412" spans="1:6">
      <c r="A412" s="4"/>
      <c r="B412" s="23"/>
      <c r="C412" s="23"/>
      <c r="D412" s="23"/>
      <c r="E412" s="23"/>
      <c r="F412" s="23"/>
    </row>
    <row r="413" spans="1:6">
      <c r="A413" s="4"/>
      <c r="B413" s="23"/>
      <c r="C413" s="23"/>
      <c r="D413" s="23"/>
      <c r="E413" s="23"/>
      <c r="F413" s="23"/>
    </row>
    <row r="414" spans="1:6">
      <c r="A414" s="4"/>
      <c r="B414" s="23"/>
      <c r="C414" s="23"/>
      <c r="D414" s="23"/>
      <c r="E414" s="23"/>
      <c r="F414" s="23"/>
    </row>
    <row r="415" spans="1:6">
      <c r="A415" s="4"/>
      <c r="B415" s="23"/>
      <c r="C415" s="23"/>
      <c r="D415" s="23"/>
      <c r="E415" s="23"/>
      <c r="F415" s="23"/>
    </row>
    <row r="416" spans="1:6">
      <c r="A416" s="4"/>
      <c r="B416" s="23"/>
      <c r="C416" s="23"/>
      <c r="D416" s="23"/>
      <c r="E416" s="23"/>
      <c r="F416" s="23"/>
    </row>
    <row r="417" spans="1:6">
      <c r="A417" s="4"/>
      <c r="B417" s="23"/>
      <c r="C417" s="23"/>
      <c r="D417" s="23"/>
      <c r="E417" s="23"/>
      <c r="F417" s="23"/>
    </row>
    <row r="418" spans="1:6">
      <c r="A418" s="4"/>
      <c r="B418" s="23"/>
      <c r="C418" s="23"/>
      <c r="D418" s="23"/>
      <c r="E418" s="23"/>
      <c r="F418" s="23"/>
    </row>
    <row r="419" spans="1:6">
      <c r="A419" s="4"/>
      <c r="B419" s="23"/>
      <c r="C419" s="23"/>
      <c r="D419" s="23"/>
      <c r="E419" s="23"/>
      <c r="F419" s="23"/>
    </row>
    <row r="420" spans="1:6">
      <c r="A420" s="4"/>
      <c r="B420" s="23"/>
      <c r="C420" s="23"/>
      <c r="D420" s="23"/>
      <c r="E420" s="23"/>
      <c r="F420" s="23"/>
    </row>
    <row r="421" spans="1:6">
      <c r="A421" s="4"/>
      <c r="B421" s="23"/>
      <c r="C421" s="23"/>
      <c r="D421" s="23"/>
      <c r="E421" s="23"/>
      <c r="F421" s="23"/>
    </row>
    <row r="422" spans="1:6">
      <c r="A422" s="4"/>
      <c r="B422" s="23"/>
      <c r="C422" s="23"/>
      <c r="D422" s="23"/>
      <c r="E422" s="23"/>
      <c r="F422" s="23"/>
    </row>
    <row r="423" spans="1:6">
      <c r="A423" s="4"/>
      <c r="B423" s="23"/>
      <c r="C423" s="23"/>
      <c r="D423" s="23"/>
      <c r="E423" s="23"/>
      <c r="F423" s="23"/>
    </row>
    <row r="424" spans="1:6">
      <c r="A424" s="4"/>
      <c r="B424" s="23"/>
      <c r="C424" s="23"/>
      <c r="D424" s="23"/>
      <c r="E424" s="23"/>
      <c r="F424" s="23"/>
    </row>
    <row r="425" spans="1:6">
      <c r="A425" s="4"/>
      <c r="B425" s="23"/>
      <c r="C425" s="23"/>
      <c r="D425" s="23"/>
      <c r="E425" s="23"/>
      <c r="F425" s="23"/>
    </row>
    <row r="426" spans="1:6">
      <c r="A426" s="4"/>
      <c r="B426" s="23"/>
      <c r="C426" s="23"/>
      <c r="D426" s="23"/>
      <c r="E426" s="23"/>
      <c r="F426" s="23"/>
    </row>
    <row r="427" spans="1:6">
      <c r="A427" s="4"/>
      <c r="B427" s="23"/>
      <c r="C427" s="23"/>
      <c r="D427" s="23"/>
      <c r="E427" s="23"/>
      <c r="F427" s="23"/>
    </row>
    <row r="428" spans="1:6">
      <c r="A428" s="4"/>
      <c r="B428" s="23"/>
      <c r="C428" s="23"/>
      <c r="D428" s="23"/>
      <c r="E428" s="23"/>
      <c r="F428" s="23"/>
    </row>
    <row r="429" spans="1:6">
      <c r="A429" s="4"/>
      <c r="B429" s="23"/>
      <c r="C429" s="23"/>
      <c r="D429" s="23"/>
      <c r="E429" s="23"/>
      <c r="F429" s="23"/>
    </row>
    <row r="430" spans="1:6">
      <c r="A430" s="4"/>
      <c r="B430" s="23"/>
      <c r="C430" s="23"/>
      <c r="D430" s="23"/>
      <c r="E430" s="23"/>
      <c r="F430" s="23"/>
    </row>
    <row r="431" spans="1:6">
      <c r="A431" s="4"/>
      <c r="B431" s="23"/>
      <c r="C431" s="23"/>
      <c r="D431" s="23"/>
      <c r="E431" s="23"/>
      <c r="F431" s="23"/>
    </row>
    <row r="432" spans="1:6">
      <c r="A432" s="4"/>
      <c r="B432" s="23"/>
      <c r="C432" s="23"/>
      <c r="D432" s="23"/>
      <c r="E432" s="23"/>
      <c r="F432" s="23"/>
    </row>
    <row r="433" spans="1:6">
      <c r="A433" s="4"/>
      <c r="B433" s="23"/>
      <c r="C433" s="23"/>
      <c r="D433" s="23"/>
      <c r="E433" s="23"/>
      <c r="F433" s="23"/>
    </row>
    <row r="434" spans="1:6">
      <c r="A434" s="4"/>
      <c r="B434" s="23"/>
      <c r="C434" s="23"/>
      <c r="D434" s="23"/>
      <c r="E434" s="23"/>
      <c r="F434" s="23"/>
    </row>
    <row r="435" spans="1:6">
      <c r="A435" s="4"/>
      <c r="B435" s="23"/>
      <c r="C435" s="23"/>
      <c r="D435" s="23"/>
      <c r="E435" s="23"/>
      <c r="F435" s="23"/>
    </row>
    <row r="436" spans="1:6">
      <c r="A436" s="4"/>
      <c r="B436" s="23"/>
      <c r="C436" s="23"/>
      <c r="D436" s="23"/>
      <c r="E436" s="23"/>
      <c r="F436" s="23"/>
    </row>
    <row r="437" spans="1:6">
      <c r="A437" s="4"/>
      <c r="B437" s="23"/>
      <c r="C437" s="23"/>
      <c r="D437" s="23"/>
      <c r="E437" s="23"/>
      <c r="F437" s="23"/>
    </row>
    <row r="438" spans="1:6">
      <c r="A438" s="4"/>
      <c r="B438" s="23"/>
      <c r="C438" s="23"/>
      <c r="D438" s="23"/>
      <c r="E438" s="23"/>
      <c r="F438" s="23"/>
    </row>
    <row r="439" spans="1:6">
      <c r="A439" s="4"/>
      <c r="B439" s="23"/>
      <c r="C439" s="23"/>
      <c r="D439" s="23"/>
      <c r="E439" s="23"/>
      <c r="F439" s="23"/>
    </row>
    <row r="440" spans="1:6">
      <c r="A440" s="4"/>
      <c r="B440" s="23"/>
      <c r="C440" s="23"/>
      <c r="D440" s="23"/>
      <c r="E440" s="23"/>
      <c r="F440" s="23"/>
    </row>
    <row r="441" spans="1:6">
      <c r="A441" s="4"/>
      <c r="B441" s="23"/>
      <c r="C441" s="23"/>
      <c r="D441" s="23"/>
      <c r="E441" s="23"/>
      <c r="F441" s="23"/>
    </row>
    <row r="442" spans="1:6">
      <c r="A442" s="4"/>
      <c r="B442" s="23"/>
      <c r="C442" s="23"/>
      <c r="D442" s="23"/>
      <c r="E442" s="23"/>
      <c r="F442" s="23"/>
    </row>
    <row r="443" spans="1:6">
      <c r="A443" s="4"/>
      <c r="B443" s="23"/>
      <c r="C443" s="23"/>
      <c r="D443" s="23"/>
      <c r="E443" s="23"/>
      <c r="F443" s="23"/>
    </row>
    <row r="444" spans="1:6">
      <c r="A444" s="4"/>
      <c r="B444" s="23"/>
      <c r="C444" s="23"/>
      <c r="D444" s="23"/>
      <c r="E444" s="23"/>
      <c r="F444" s="23"/>
    </row>
    <row r="445" spans="1:6">
      <c r="A445" s="4"/>
      <c r="B445" s="23"/>
      <c r="C445" s="23"/>
      <c r="D445" s="23"/>
      <c r="E445" s="23"/>
      <c r="F445" s="23"/>
    </row>
    <row r="446" spans="1:6">
      <c r="A446" s="4"/>
      <c r="B446" s="23"/>
      <c r="C446" s="23"/>
      <c r="D446" s="23"/>
      <c r="E446" s="23"/>
      <c r="F446" s="23"/>
    </row>
    <row r="447" spans="1:6">
      <c r="A447" s="4"/>
      <c r="B447" s="23"/>
      <c r="C447" s="23"/>
      <c r="D447" s="23"/>
      <c r="E447" s="23"/>
      <c r="F447" s="23"/>
    </row>
    <row r="448" spans="1:6">
      <c r="A448" s="4"/>
      <c r="B448" s="23"/>
      <c r="C448" s="23"/>
      <c r="D448" s="23"/>
      <c r="E448" s="23"/>
      <c r="F448" s="23"/>
    </row>
    <row r="449" spans="1:6">
      <c r="A449" s="4"/>
      <c r="B449" s="23"/>
      <c r="C449" s="23"/>
      <c r="D449" s="23"/>
      <c r="E449" s="23"/>
      <c r="F449" s="23"/>
    </row>
    <row r="450" spans="1:6">
      <c r="A450" s="4"/>
      <c r="B450" s="23"/>
      <c r="C450" s="23"/>
      <c r="D450" s="23"/>
      <c r="E450" s="23"/>
      <c r="F450" s="23"/>
    </row>
    <row r="451" spans="1:6">
      <c r="A451" s="4"/>
      <c r="B451" s="23"/>
      <c r="C451" s="23"/>
      <c r="D451" s="23"/>
      <c r="E451" s="23"/>
      <c r="F451" s="23"/>
    </row>
    <row r="452" spans="1:6">
      <c r="A452" s="4"/>
      <c r="B452" s="23"/>
      <c r="C452" s="23"/>
      <c r="D452" s="23"/>
      <c r="E452" s="23"/>
      <c r="F452" s="23"/>
    </row>
    <row r="453" spans="1:6">
      <c r="A453" s="4"/>
      <c r="B453" s="23"/>
      <c r="C453" s="23"/>
      <c r="D453" s="23"/>
      <c r="E453" s="23"/>
      <c r="F453" s="23"/>
    </row>
    <row r="454" spans="1:6">
      <c r="A454" s="4"/>
      <c r="B454" s="23"/>
      <c r="C454" s="23"/>
      <c r="D454" s="23"/>
      <c r="E454" s="23"/>
      <c r="F454" s="23"/>
    </row>
    <row r="455" spans="1:6">
      <c r="A455" s="4"/>
      <c r="B455" s="23"/>
      <c r="C455" s="23"/>
      <c r="D455" s="23"/>
      <c r="E455" s="23"/>
      <c r="F455" s="23"/>
    </row>
    <row r="456" spans="1:6">
      <c r="A456" s="4"/>
      <c r="B456" s="23"/>
      <c r="C456" s="23"/>
      <c r="D456" s="23"/>
      <c r="E456" s="23"/>
      <c r="F456" s="23"/>
    </row>
    <row r="457" spans="1:6">
      <c r="A457" s="4"/>
      <c r="B457" s="23"/>
      <c r="C457" s="23"/>
      <c r="D457" s="23"/>
      <c r="E457" s="23"/>
      <c r="F457" s="23"/>
    </row>
    <row r="458" spans="1:6">
      <c r="A458" s="4"/>
      <c r="B458" s="23"/>
      <c r="C458" s="23"/>
      <c r="D458" s="23"/>
      <c r="E458" s="23"/>
      <c r="F458" s="23"/>
    </row>
    <row r="459" spans="1:6">
      <c r="A459" s="4"/>
      <c r="B459" s="23"/>
      <c r="C459" s="23"/>
      <c r="D459" s="23"/>
      <c r="E459" s="23"/>
      <c r="F459" s="23"/>
    </row>
    <row r="460" spans="1:6">
      <c r="A460" s="4"/>
      <c r="B460" s="23"/>
      <c r="C460" s="23"/>
      <c r="D460" s="23"/>
      <c r="E460" s="23"/>
      <c r="F460" s="23"/>
    </row>
    <row r="461" spans="1:6">
      <c r="A461" s="4"/>
      <c r="B461" s="23"/>
      <c r="C461" s="23"/>
      <c r="D461" s="23"/>
      <c r="E461" s="23"/>
      <c r="F461" s="23"/>
    </row>
    <row r="462" spans="1:6">
      <c r="A462" s="4"/>
      <c r="B462" s="23"/>
      <c r="C462" s="23"/>
      <c r="D462" s="23"/>
      <c r="E462" s="23"/>
      <c r="F462" s="23"/>
    </row>
    <row r="463" spans="1:6">
      <c r="A463" s="4"/>
      <c r="B463" s="23"/>
      <c r="C463" s="23"/>
      <c r="D463" s="23"/>
      <c r="E463" s="23"/>
      <c r="F463" s="23"/>
    </row>
    <row r="464" spans="1:6">
      <c r="A464" s="4"/>
      <c r="B464" s="23"/>
      <c r="C464" s="23"/>
      <c r="D464" s="23"/>
      <c r="E464" s="23"/>
      <c r="F464" s="23"/>
    </row>
    <row r="465" spans="1:6">
      <c r="A465" s="4"/>
      <c r="B465" s="23"/>
      <c r="C465" s="23"/>
      <c r="D465" s="23"/>
      <c r="E465" s="23"/>
      <c r="F465" s="23"/>
    </row>
    <row r="466" spans="1:6">
      <c r="A466" s="4"/>
      <c r="B466" s="23"/>
      <c r="C466" s="23"/>
      <c r="D466" s="23"/>
      <c r="E466" s="23"/>
      <c r="F466" s="23"/>
    </row>
    <row r="467" spans="1:6">
      <c r="A467" s="4"/>
      <c r="B467" s="23"/>
      <c r="C467" s="23"/>
      <c r="D467" s="23"/>
      <c r="E467" s="23"/>
      <c r="F467" s="23"/>
    </row>
    <row r="468" spans="1:6">
      <c r="A468" s="4"/>
      <c r="B468" s="23"/>
      <c r="C468" s="23"/>
      <c r="D468" s="23"/>
      <c r="E468" s="23"/>
      <c r="F468" s="23"/>
    </row>
    <row r="469" spans="1:6">
      <c r="A469" s="4"/>
      <c r="B469" s="23"/>
      <c r="C469" s="23"/>
      <c r="D469" s="23"/>
      <c r="E469" s="23"/>
      <c r="F469" s="23"/>
    </row>
    <row r="470" spans="1:6">
      <c r="A470" s="4"/>
      <c r="B470" s="23"/>
      <c r="C470" s="23"/>
      <c r="D470" s="23"/>
      <c r="E470" s="23"/>
      <c r="F470" s="23"/>
    </row>
    <row r="471" spans="1:6">
      <c r="A471" s="4"/>
      <c r="B471" s="23"/>
      <c r="C471" s="23"/>
      <c r="D471" s="23"/>
      <c r="E471" s="23"/>
      <c r="F471" s="23"/>
    </row>
    <row r="472" spans="1:6">
      <c r="A472" s="4"/>
      <c r="B472" s="23"/>
      <c r="C472" s="23"/>
      <c r="D472" s="23"/>
      <c r="E472" s="23"/>
      <c r="F472" s="23"/>
    </row>
    <row r="473" spans="1:6">
      <c r="A473" s="4"/>
      <c r="B473" s="23"/>
      <c r="C473" s="23"/>
      <c r="D473" s="23"/>
      <c r="E473" s="23"/>
      <c r="F473" s="23"/>
    </row>
    <row r="474" spans="1:6">
      <c r="A474" s="4"/>
      <c r="B474" s="23"/>
      <c r="C474" s="23"/>
      <c r="D474" s="23"/>
      <c r="E474" s="23"/>
      <c r="F474" s="23"/>
    </row>
    <row r="475" spans="1:6">
      <c r="A475" s="4"/>
      <c r="B475" s="23"/>
      <c r="C475" s="23"/>
      <c r="D475" s="23"/>
      <c r="E475" s="23"/>
      <c r="F475" s="23"/>
    </row>
    <row r="476" spans="1:6">
      <c r="A476" s="4"/>
      <c r="B476" s="23"/>
      <c r="C476" s="23"/>
      <c r="D476" s="23"/>
      <c r="E476" s="23"/>
      <c r="F476" s="23"/>
    </row>
    <row r="477" spans="1:6">
      <c r="A477" s="4"/>
      <c r="B477" s="23"/>
      <c r="C477" s="23"/>
      <c r="D477" s="23"/>
      <c r="E477" s="23"/>
      <c r="F477" s="23"/>
    </row>
    <row r="478" spans="1:6">
      <c r="A478" s="4"/>
      <c r="B478" s="23"/>
      <c r="C478" s="23"/>
      <c r="D478" s="23"/>
      <c r="E478" s="23"/>
      <c r="F478" s="23"/>
    </row>
    <row r="479" spans="1:6">
      <c r="A479" s="4"/>
      <c r="B479" s="23"/>
      <c r="C479" s="23"/>
      <c r="D479" s="23"/>
      <c r="E479" s="23"/>
      <c r="F479" s="23"/>
    </row>
    <row r="480" spans="1:6">
      <c r="A480" s="4"/>
      <c r="B480" s="23"/>
      <c r="C480" s="23"/>
      <c r="D480" s="23"/>
      <c r="E480" s="23"/>
      <c r="F480" s="23"/>
    </row>
    <row r="481" spans="1:6">
      <c r="A481" s="4"/>
      <c r="B481" s="23"/>
      <c r="C481" s="23"/>
      <c r="D481" s="23"/>
      <c r="E481" s="23"/>
      <c r="F481" s="23"/>
    </row>
    <row r="482" spans="1:6">
      <c r="A482" s="4"/>
      <c r="B482" s="23"/>
      <c r="C482" s="23"/>
      <c r="D482" s="23"/>
      <c r="E482" s="23"/>
      <c r="F482" s="23"/>
    </row>
    <row r="483" spans="1:6">
      <c r="A483" s="4"/>
      <c r="B483" s="23"/>
      <c r="C483" s="23"/>
      <c r="D483" s="23"/>
      <c r="E483" s="23"/>
      <c r="F483" s="23"/>
    </row>
    <row r="484" spans="1:6">
      <c r="A484" s="4"/>
      <c r="B484" s="23"/>
      <c r="C484" s="23"/>
      <c r="D484" s="23"/>
      <c r="E484" s="23"/>
      <c r="F484" s="23"/>
    </row>
    <row r="485" spans="1:6">
      <c r="A485" s="4"/>
      <c r="B485" s="23"/>
      <c r="C485" s="23"/>
      <c r="D485" s="23"/>
      <c r="E485" s="23"/>
      <c r="F485" s="23"/>
    </row>
    <row r="486" spans="1:6">
      <c r="A486" s="4"/>
      <c r="B486" s="23"/>
      <c r="C486" s="23"/>
      <c r="D486" s="23"/>
      <c r="E486" s="23"/>
      <c r="F486" s="23"/>
    </row>
    <row r="487" spans="1:6">
      <c r="A487" s="4"/>
      <c r="B487" s="23"/>
      <c r="C487" s="23"/>
      <c r="D487" s="23"/>
      <c r="E487" s="23"/>
      <c r="F487" s="23"/>
    </row>
    <row r="488" spans="1:6">
      <c r="A488" s="4"/>
      <c r="B488" s="23"/>
      <c r="C488" s="23"/>
      <c r="D488" s="23"/>
      <c r="E488" s="23"/>
      <c r="F488" s="23"/>
    </row>
    <row r="489" spans="1:6">
      <c r="A489" s="4"/>
      <c r="B489" s="23"/>
      <c r="C489" s="23"/>
      <c r="D489" s="23"/>
      <c r="E489" s="23"/>
      <c r="F489" s="23"/>
    </row>
    <row r="490" spans="1:6">
      <c r="A490" s="4"/>
      <c r="B490" s="23"/>
      <c r="C490" s="23"/>
      <c r="D490" s="23"/>
      <c r="E490" s="23"/>
      <c r="F490" s="23"/>
    </row>
    <row r="491" spans="1:6">
      <c r="A491" s="4"/>
      <c r="B491" s="23"/>
      <c r="C491" s="23"/>
      <c r="D491" s="23"/>
      <c r="E491" s="23"/>
      <c r="F491" s="23"/>
    </row>
    <row r="492" spans="1:6">
      <c r="A492" s="4"/>
      <c r="B492" s="23"/>
      <c r="C492" s="23"/>
      <c r="D492" s="23"/>
      <c r="E492" s="23"/>
      <c r="F492" s="23"/>
    </row>
    <row r="493" spans="1:6">
      <c r="A493" s="4"/>
      <c r="B493" s="23"/>
      <c r="C493" s="23"/>
      <c r="D493" s="23"/>
      <c r="E493" s="23"/>
      <c r="F493" s="23"/>
    </row>
    <row r="494" spans="1:6">
      <c r="A494" s="4"/>
      <c r="B494" s="23"/>
      <c r="C494" s="23"/>
      <c r="D494" s="23"/>
      <c r="E494" s="23"/>
      <c r="F494" s="23"/>
    </row>
    <row r="495" spans="1:6">
      <c r="A495" s="4"/>
      <c r="B495" s="23"/>
      <c r="C495" s="23"/>
      <c r="D495" s="23"/>
      <c r="E495" s="23"/>
      <c r="F495" s="23"/>
    </row>
    <row r="496" spans="1:6">
      <c r="A496" s="4"/>
      <c r="B496" s="23"/>
      <c r="C496" s="23"/>
      <c r="D496" s="23"/>
      <c r="E496" s="23"/>
      <c r="F496" s="23"/>
    </row>
    <row r="497" spans="1:6">
      <c r="A497" s="4"/>
      <c r="B497" s="23"/>
      <c r="C497" s="23"/>
      <c r="D497" s="23"/>
      <c r="E497" s="23"/>
      <c r="F497" s="23"/>
    </row>
    <row r="498" spans="1:6">
      <c r="A498" s="4"/>
      <c r="B498" s="23"/>
      <c r="C498" s="23"/>
      <c r="D498" s="23"/>
      <c r="E498" s="23"/>
      <c r="F498" s="23"/>
    </row>
    <row r="499" spans="1:6">
      <c r="A499" s="4"/>
      <c r="B499" s="23"/>
      <c r="C499" s="23"/>
      <c r="D499" s="23"/>
      <c r="E499" s="23"/>
      <c r="F499" s="23"/>
    </row>
    <row r="500" spans="1:6">
      <c r="A500" s="4"/>
      <c r="B500" s="23"/>
      <c r="C500" s="23"/>
      <c r="D500" s="23"/>
      <c r="E500" s="23"/>
      <c r="F500" s="23"/>
    </row>
    <row r="501" spans="1:6">
      <c r="A501" s="4"/>
      <c r="B501" s="23"/>
      <c r="C501" s="23"/>
      <c r="D501" s="23"/>
      <c r="E501" s="23"/>
      <c r="F501" s="23"/>
    </row>
    <row r="502" spans="1:6">
      <c r="A502" s="4"/>
      <c r="B502" s="23"/>
      <c r="C502" s="23"/>
      <c r="D502" s="23"/>
      <c r="E502" s="23"/>
      <c r="F502" s="23"/>
    </row>
    <row r="503" spans="1:6">
      <c r="A503" s="4"/>
      <c r="B503" s="23"/>
      <c r="C503" s="23"/>
      <c r="D503" s="23"/>
      <c r="E503" s="23"/>
      <c r="F503" s="23"/>
    </row>
    <row r="504" spans="1:6">
      <c r="A504" s="4"/>
      <c r="B504" s="23"/>
      <c r="C504" s="23"/>
      <c r="D504" s="23"/>
      <c r="E504" s="23"/>
      <c r="F504" s="23"/>
    </row>
    <row r="505" spans="1:6">
      <c r="A505" s="4"/>
      <c r="B505" s="23"/>
      <c r="C505" s="23"/>
      <c r="D505" s="23"/>
      <c r="E505" s="23"/>
      <c r="F505" s="23"/>
    </row>
    <row r="506" spans="1:6">
      <c r="A506" s="4"/>
      <c r="B506" s="23"/>
      <c r="C506" s="23"/>
      <c r="D506" s="23"/>
      <c r="E506" s="23"/>
      <c r="F506" s="23"/>
    </row>
    <row r="507" spans="1:6">
      <c r="A507" s="4"/>
      <c r="B507" s="23"/>
      <c r="C507" s="23"/>
      <c r="D507" s="23"/>
      <c r="E507" s="23"/>
      <c r="F507" s="23"/>
    </row>
    <row r="508" spans="1:6">
      <c r="A508" s="4"/>
      <c r="B508" s="23"/>
      <c r="C508" s="23"/>
      <c r="D508" s="23"/>
      <c r="E508" s="23"/>
      <c r="F508" s="23"/>
    </row>
    <row r="509" spans="1:6">
      <c r="A509" s="4"/>
      <c r="B509" s="23"/>
      <c r="C509" s="23"/>
      <c r="D509" s="23"/>
      <c r="E509" s="23"/>
      <c r="F509" s="23"/>
    </row>
    <row r="510" spans="1:6">
      <c r="A510" s="4"/>
      <c r="B510" s="23"/>
      <c r="C510" s="23"/>
      <c r="D510" s="23"/>
      <c r="E510" s="23"/>
      <c r="F510" s="23"/>
    </row>
    <row r="511" spans="1:6">
      <c r="A511" s="4"/>
      <c r="B511" s="23"/>
      <c r="C511" s="23"/>
      <c r="D511" s="23"/>
      <c r="E511" s="23"/>
      <c r="F511" s="23"/>
    </row>
    <row r="512" spans="1:6">
      <c r="A512" s="4"/>
      <c r="B512" s="23"/>
      <c r="C512" s="23"/>
      <c r="D512" s="23"/>
      <c r="E512" s="23"/>
      <c r="F512" s="23"/>
    </row>
    <row r="513" spans="1:6">
      <c r="A513" s="4"/>
      <c r="B513" s="23"/>
      <c r="C513" s="23"/>
      <c r="D513" s="23"/>
      <c r="E513" s="23"/>
      <c r="F513" s="23"/>
    </row>
    <row r="514" spans="1:6">
      <c r="A514" s="4"/>
      <c r="B514" s="23"/>
      <c r="C514" s="23"/>
      <c r="D514" s="23"/>
      <c r="E514" s="23"/>
      <c r="F514" s="23"/>
    </row>
    <row r="515" spans="1:6">
      <c r="A515" s="4"/>
      <c r="B515" s="23"/>
      <c r="C515" s="23"/>
      <c r="D515" s="23"/>
      <c r="E515" s="23"/>
      <c r="F515" s="23"/>
    </row>
    <row r="516" spans="1:6">
      <c r="A516" s="4"/>
      <c r="B516" s="23"/>
      <c r="C516" s="23"/>
      <c r="D516" s="23"/>
      <c r="E516" s="23"/>
      <c r="F516" s="23"/>
    </row>
    <row r="517" spans="1:6">
      <c r="A517" s="4"/>
      <c r="B517" s="23"/>
      <c r="C517" s="23"/>
      <c r="D517" s="23"/>
      <c r="E517" s="23"/>
      <c r="F517" s="23"/>
    </row>
    <row r="518" spans="1:6">
      <c r="A518" s="4"/>
      <c r="B518" s="23"/>
      <c r="C518" s="23"/>
      <c r="D518" s="23"/>
      <c r="E518" s="23"/>
      <c r="F518" s="23"/>
    </row>
    <row r="519" spans="1:6">
      <c r="A519" s="4"/>
      <c r="B519" s="23"/>
      <c r="C519" s="23"/>
      <c r="D519" s="23"/>
      <c r="E519" s="23"/>
      <c r="F519" s="23"/>
    </row>
    <row r="520" spans="1:6">
      <c r="A520" s="4"/>
      <c r="B520" s="23"/>
      <c r="C520" s="23"/>
      <c r="D520" s="23"/>
      <c r="E520" s="23"/>
      <c r="F520" s="23"/>
    </row>
    <row r="521" spans="1:6">
      <c r="A521" s="4"/>
      <c r="B521" s="23"/>
      <c r="C521" s="23"/>
      <c r="D521" s="23"/>
      <c r="E521" s="23"/>
      <c r="F521" s="23"/>
    </row>
    <row r="522" spans="1:6">
      <c r="A522" s="4"/>
      <c r="B522" s="23"/>
      <c r="C522" s="23"/>
      <c r="D522" s="23"/>
      <c r="E522" s="23"/>
      <c r="F522" s="23"/>
    </row>
    <row r="523" spans="1:6">
      <c r="A523" s="4"/>
      <c r="B523" s="23"/>
      <c r="C523" s="23"/>
      <c r="D523" s="23"/>
      <c r="E523" s="23"/>
      <c r="F523" s="23"/>
    </row>
    <row r="524" spans="1:6">
      <c r="A524" s="4"/>
      <c r="B524" s="23"/>
      <c r="C524" s="23"/>
      <c r="D524" s="23"/>
      <c r="E524" s="23"/>
      <c r="F524" s="23"/>
    </row>
    <row r="525" spans="1:6">
      <c r="A525" s="4"/>
      <c r="B525" s="23"/>
      <c r="C525" s="23"/>
      <c r="D525" s="23"/>
      <c r="E525" s="23"/>
      <c r="F525" s="23"/>
    </row>
    <row r="526" spans="1:6">
      <c r="A526" s="4"/>
      <c r="B526" s="23"/>
      <c r="C526" s="23"/>
      <c r="D526" s="23"/>
      <c r="E526" s="23"/>
      <c r="F526" s="23"/>
    </row>
    <row r="527" spans="1:6">
      <c r="A527" s="4"/>
      <c r="B527" s="23"/>
      <c r="C527" s="23"/>
      <c r="D527" s="23"/>
      <c r="E527" s="23"/>
      <c r="F527" s="23"/>
    </row>
    <row r="528" spans="1:6">
      <c r="A528" s="4"/>
      <c r="B528" s="23"/>
      <c r="C528" s="23"/>
      <c r="D528" s="23"/>
      <c r="E528" s="23"/>
      <c r="F528" s="23"/>
    </row>
    <row r="529" spans="1:6">
      <c r="A529" s="4"/>
      <c r="B529" s="23"/>
      <c r="C529" s="23"/>
      <c r="D529" s="23"/>
      <c r="E529" s="23"/>
      <c r="F529" s="23"/>
    </row>
    <row r="530" spans="1:6">
      <c r="A530" s="4"/>
      <c r="B530" s="23"/>
      <c r="C530" s="23"/>
      <c r="D530" s="23"/>
      <c r="E530" s="23"/>
      <c r="F530" s="23"/>
    </row>
    <row r="531" spans="1:6">
      <c r="A531" s="4"/>
      <c r="B531" s="23"/>
      <c r="C531" s="23"/>
      <c r="D531" s="23"/>
      <c r="E531" s="23"/>
      <c r="F531" s="23"/>
    </row>
    <row r="532" spans="1:6">
      <c r="A532" s="4"/>
      <c r="B532" s="23"/>
      <c r="C532" s="23"/>
      <c r="D532" s="23"/>
      <c r="E532" s="23"/>
      <c r="F532" s="23"/>
    </row>
    <row r="533" spans="1:6">
      <c r="A533" s="4"/>
      <c r="B533" s="23"/>
      <c r="C533" s="23"/>
      <c r="D533" s="23"/>
      <c r="E533" s="23"/>
      <c r="F533" s="23"/>
    </row>
    <row r="534" spans="1:6">
      <c r="A534" s="4"/>
      <c r="B534" s="23"/>
      <c r="C534" s="23"/>
      <c r="D534" s="23"/>
      <c r="E534" s="23"/>
      <c r="F534" s="23"/>
    </row>
    <row r="535" spans="1:6">
      <c r="A535" s="4"/>
      <c r="B535" s="23"/>
      <c r="C535" s="23"/>
      <c r="D535" s="23"/>
      <c r="E535" s="23"/>
      <c r="F535" s="23"/>
    </row>
    <row r="536" spans="1:6">
      <c r="A536" s="4"/>
      <c r="B536" s="23"/>
      <c r="C536" s="23"/>
      <c r="D536" s="23"/>
      <c r="E536" s="23"/>
      <c r="F536" s="23"/>
    </row>
    <row r="537" spans="1:6">
      <c r="A537" s="4"/>
      <c r="B537" s="23"/>
      <c r="C537" s="23"/>
      <c r="D537" s="23"/>
      <c r="E537" s="23"/>
      <c r="F537" s="23"/>
    </row>
    <row r="538" spans="1:6">
      <c r="A538" s="4"/>
      <c r="B538" s="23"/>
      <c r="C538" s="23"/>
      <c r="D538" s="23"/>
      <c r="E538" s="23"/>
      <c r="F538" s="23"/>
    </row>
    <row r="539" spans="1:6">
      <c r="A539" s="4"/>
      <c r="B539" s="23"/>
      <c r="C539" s="23"/>
      <c r="D539" s="23"/>
      <c r="E539" s="23"/>
      <c r="F539" s="23"/>
    </row>
    <row r="540" spans="1:6">
      <c r="A540" s="4"/>
      <c r="B540" s="23"/>
      <c r="C540" s="23"/>
      <c r="D540" s="23"/>
      <c r="E540" s="23"/>
      <c r="F540" s="23"/>
    </row>
    <row r="541" spans="1:6">
      <c r="A541" s="4"/>
      <c r="B541" s="23"/>
      <c r="C541" s="23"/>
      <c r="D541" s="23"/>
      <c r="E541" s="23"/>
      <c r="F541" s="23"/>
    </row>
    <row r="542" spans="1:6">
      <c r="A542" s="4"/>
      <c r="B542" s="23"/>
      <c r="C542" s="23"/>
      <c r="D542" s="23"/>
      <c r="E542" s="23"/>
      <c r="F542" s="23"/>
    </row>
    <row r="543" spans="1:6">
      <c r="A543" s="4"/>
      <c r="B543" s="23"/>
      <c r="C543" s="23"/>
      <c r="D543" s="23"/>
      <c r="E543" s="23"/>
      <c r="F543" s="23"/>
    </row>
    <row r="544" spans="1:6">
      <c r="A544" s="4"/>
      <c r="B544" s="23"/>
      <c r="C544" s="23"/>
      <c r="D544" s="23"/>
      <c r="E544" s="23"/>
      <c r="F544" s="23"/>
    </row>
    <row r="545" spans="1:6">
      <c r="A545" s="4"/>
      <c r="B545" s="23"/>
      <c r="C545" s="23"/>
      <c r="D545" s="23"/>
      <c r="E545" s="23"/>
      <c r="F545" s="23"/>
    </row>
    <row r="546" spans="1:6">
      <c r="A546" s="4"/>
      <c r="B546" s="23"/>
      <c r="C546" s="23"/>
      <c r="D546" s="23"/>
      <c r="E546" s="23"/>
      <c r="F546" s="23"/>
    </row>
    <row r="547" spans="1:6">
      <c r="A547" s="4"/>
      <c r="B547" s="23"/>
      <c r="C547" s="23"/>
      <c r="D547" s="23"/>
      <c r="E547" s="23"/>
      <c r="F547" s="23"/>
    </row>
    <row r="548" spans="1:6">
      <c r="A548" s="4"/>
      <c r="B548" s="23"/>
      <c r="C548" s="23"/>
      <c r="D548" s="23"/>
      <c r="E548" s="23"/>
      <c r="F548" s="23"/>
    </row>
    <row r="549" spans="1:6">
      <c r="A549" s="4"/>
      <c r="B549" s="23"/>
      <c r="C549" s="23"/>
      <c r="D549" s="23"/>
      <c r="E549" s="23"/>
      <c r="F549" s="23"/>
    </row>
    <row r="550" spans="1:6">
      <c r="A550" s="4"/>
      <c r="B550" s="23"/>
      <c r="C550" s="23"/>
      <c r="D550" s="23"/>
      <c r="E550" s="23"/>
      <c r="F550" s="23"/>
    </row>
    <row r="551" spans="1:6">
      <c r="A551" s="4"/>
      <c r="B551" s="23"/>
      <c r="C551" s="23"/>
      <c r="D551" s="23"/>
      <c r="E551" s="23"/>
      <c r="F551" s="23"/>
    </row>
    <row r="552" spans="1:6">
      <c r="A552" s="4"/>
      <c r="B552" s="23"/>
      <c r="C552" s="23"/>
      <c r="D552" s="23"/>
      <c r="E552" s="23"/>
      <c r="F552" s="23"/>
    </row>
    <row r="553" spans="1:6">
      <c r="A553" s="4"/>
      <c r="B553" s="23"/>
      <c r="C553" s="23"/>
      <c r="D553" s="23"/>
      <c r="E553" s="23"/>
      <c r="F553" s="23"/>
    </row>
    <row r="554" spans="1:6">
      <c r="A554" s="4"/>
      <c r="B554" s="23"/>
      <c r="C554" s="23"/>
      <c r="D554" s="23"/>
      <c r="E554" s="23"/>
      <c r="F554" s="23"/>
    </row>
    <row r="555" spans="1:6">
      <c r="A555" s="4"/>
      <c r="B555" s="23"/>
      <c r="C555" s="23"/>
      <c r="D555" s="23"/>
      <c r="E555" s="23"/>
      <c r="F555" s="23"/>
    </row>
    <row r="556" spans="1:6">
      <c r="A556" s="4"/>
      <c r="B556" s="23"/>
      <c r="C556" s="23"/>
      <c r="D556" s="23"/>
      <c r="E556" s="23"/>
      <c r="F556" s="23"/>
    </row>
    <row r="557" spans="1:6">
      <c r="A557" s="4"/>
      <c r="B557" s="23"/>
      <c r="C557" s="23"/>
      <c r="D557" s="23"/>
      <c r="E557" s="23"/>
      <c r="F557" s="23"/>
    </row>
    <row r="558" spans="1:6">
      <c r="A558" s="4"/>
      <c r="B558" s="23"/>
      <c r="C558" s="23"/>
      <c r="D558" s="23"/>
      <c r="E558" s="23"/>
      <c r="F558" s="23"/>
    </row>
    <row r="559" spans="1:6">
      <c r="A559" s="4"/>
      <c r="B559" s="23"/>
      <c r="C559" s="23"/>
      <c r="D559" s="23"/>
      <c r="E559" s="23"/>
      <c r="F559" s="23"/>
    </row>
    <row r="560" spans="1:6">
      <c r="A560" s="4"/>
      <c r="B560" s="23"/>
      <c r="C560" s="23"/>
      <c r="D560" s="23"/>
      <c r="E560" s="23"/>
      <c r="F560" s="23"/>
    </row>
    <row r="561" spans="1:6">
      <c r="A561" s="4"/>
      <c r="B561" s="23"/>
      <c r="C561" s="23"/>
      <c r="D561" s="23"/>
      <c r="E561" s="23"/>
      <c r="F561" s="23"/>
    </row>
    <row r="562" spans="1:6">
      <c r="A562" s="4"/>
      <c r="B562" s="23"/>
      <c r="C562" s="23"/>
      <c r="D562" s="23"/>
      <c r="E562" s="23"/>
      <c r="F562" s="23"/>
    </row>
    <row r="563" spans="1:6">
      <c r="A563" s="4"/>
      <c r="B563" s="23"/>
      <c r="C563" s="23"/>
      <c r="D563" s="23"/>
      <c r="E563" s="23"/>
      <c r="F563" s="23"/>
    </row>
    <row r="564" spans="1:6">
      <c r="A564" s="4"/>
      <c r="B564" s="23"/>
      <c r="C564" s="23"/>
      <c r="D564" s="23"/>
      <c r="E564" s="23"/>
      <c r="F564" s="23"/>
    </row>
    <row r="565" spans="1:6">
      <c r="A565" s="4"/>
      <c r="B565" s="23"/>
      <c r="C565" s="23"/>
      <c r="D565" s="23"/>
      <c r="E565" s="23"/>
      <c r="F565" s="23"/>
    </row>
    <row r="566" spans="1:6">
      <c r="A566" s="4"/>
      <c r="B566" s="23"/>
      <c r="C566" s="23"/>
      <c r="D566" s="23"/>
      <c r="E566" s="23"/>
      <c r="F566" s="23"/>
    </row>
    <row r="567" spans="1:6">
      <c r="A567" s="4"/>
      <c r="B567" s="23"/>
      <c r="C567" s="23"/>
      <c r="D567" s="23"/>
      <c r="E567" s="23"/>
      <c r="F567" s="23"/>
    </row>
    <row r="568" spans="1:6">
      <c r="A568" s="4"/>
      <c r="B568" s="23"/>
      <c r="C568" s="23"/>
      <c r="D568" s="23"/>
      <c r="E568" s="23"/>
      <c r="F568" s="23"/>
    </row>
    <row r="569" spans="1:6">
      <c r="A569" s="4"/>
      <c r="B569" s="23"/>
      <c r="C569" s="23"/>
      <c r="D569" s="23"/>
      <c r="E569" s="23"/>
      <c r="F569" s="23"/>
    </row>
    <row r="570" spans="1:6">
      <c r="A570" s="4"/>
      <c r="B570" s="23"/>
      <c r="C570" s="23"/>
      <c r="D570" s="23"/>
      <c r="E570" s="23"/>
      <c r="F570" s="23"/>
    </row>
    <row r="571" spans="1:6">
      <c r="A571" s="4"/>
      <c r="B571" s="23"/>
      <c r="C571" s="23"/>
      <c r="D571" s="23"/>
      <c r="E571" s="23"/>
      <c r="F571" s="23"/>
    </row>
    <row r="572" spans="1:6">
      <c r="A572" s="4"/>
      <c r="B572" s="23"/>
      <c r="C572" s="23"/>
      <c r="D572" s="23"/>
      <c r="E572" s="23"/>
      <c r="F572" s="23"/>
    </row>
    <row r="573" spans="1:6">
      <c r="A573" s="4"/>
      <c r="B573" s="23"/>
      <c r="C573" s="23"/>
      <c r="D573" s="23"/>
      <c r="E573" s="23"/>
      <c r="F573" s="23"/>
    </row>
    <row r="574" spans="1:6">
      <c r="A574" s="4"/>
      <c r="B574" s="23"/>
      <c r="C574" s="23"/>
      <c r="D574" s="23"/>
      <c r="E574" s="23"/>
      <c r="F574" s="23"/>
    </row>
    <row r="575" spans="1:6">
      <c r="A575" s="4"/>
      <c r="B575" s="23"/>
      <c r="C575" s="23"/>
      <c r="D575" s="23"/>
      <c r="E575" s="23"/>
      <c r="F575" s="23"/>
    </row>
    <row r="576" spans="1:6">
      <c r="A576" s="4"/>
      <c r="B576" s="23"/>
      <c r="C576" s="23"/>
      <c r="D576" s="23"/>
      <c r="E576" s="23"/>
      <c r="F576" s="23"/>
    </row>
    <row r="577" spans="1:6">
      <c r="A577" s="4"/>
      <c r="B577" s="23"/>
      <c r="C577" s="23"/>
      <c r="D577" s="23"/>
      <c r="E577" s="23"/>
      <c r="F577" s="23"/>
    </row>
    <row r="578" spans="1:6">
      <c r="A578" s="4"/>
      <c r="B578" s="23"/>
      <c r="C578" s="23"/>
      <c r="D578" s="23"/>
      <c r="E578" s="23"/>
      <c r="F578" s="23"/>
    </row>
    <row r="579" spans="1:6">
      <c r="A579" s="4"/>
      <c r="B579" s="23"/>
      <c r="C579" s="23"/>
      <c r="D579" s="23"/>
      <c r="E579" s="23"/>
      <c r="F579" s="23"/>
    </row>
    <row r="580" spans="1:6">
      <c r="A580" s="4"/>
      <c r="B580" s="23"/>
      <c r="C580" s="23"/>
      <c r="D580" s="23"/>
      <c r="E580" s="23"/>
      <c r="F580" s="23"/>
    </row>
    <row r="581" spans="1:6">
      <c r="A581" s="4"/>
      <c r="B581" s="23"/>
      <c r="C581" s="23"/>
      <c r="D581" s="23"/>
      <c r="E581" s="23"/>
      <c r="F581" s="23"/>
    </row>
    <row r="582" spans="1:6">
      <c r="A582" s="4"/>
      <c r="B582" s="23"/>
      <c r="C582" s="23"/>
      <c r="D582" s="23"/>
      <c r="E582" s="23"/>
      <c r="F582" s="23"/>
    </row>
    <row r="583" spans="1:6">
      <c r="A583" s="4"/>
      <c r="B583" s="23"/>
      <c r="C583" s="23"/>
      <c r="D583" s="23"/>
      <c r="E583" s="23"/>
      <c r="F583" s="23"/>
    </row>
    <row r="584" spans="1:6">
      <c r="A584" s="4"/>
      <c r="B584" s="23"/>
      <c r="C584" s="23"/>
      <c r="D584" s="23"/>
      <c r="E584" s="23"/>
      <c r="F584" s="23"/>
    </row>
    <row r="585" spans="1:6">
      <c r="A585" s="4"/>
      <c r="B585" s="23"/>
      <c r="C585" s="23"/>
      <c r="D585" s="23"/>
      <c r="E585" s="23"/>
      <c r="F585" s="23"/>
    </row>
    <row r="586" spans="1:6">
      <c r="A586" s="4"/>
      <c r="B586" s="23"/>
      <c r="C586" s="23"/>
      <c r="D586" s="23"/>
      <c r="E586" s="23"/>
      <c r="F586" s="23"/>
    </row>
    <row r="587" spans="1:6">
      <c r="A587" s="4"/>
      <c r="B587" s="23"/>
      <c r="C587" s="23"/>
      <c r="D587" s="23"/>
      <c r="E587" s="23"/>
      <c r="F587" s="23"/>
    </row>
    <row r="588" spans="1:6">
      <c r="A588" s="4"/>
      <c r="B588" s="23"/>
      <c r="C588" s="23"/>
      <c r="D588" s="23"/>
      <c r="E588" s="23"/>
      <c r="F588" s="23"/>
    </row>
    <row r="589" spans="1:6">
      <c r="A589" s="4"/>
      <c r="B589" s="23"/>
      <c r="C589" s="23"/>
      <c r="D589" s="23"/>
      <c r="E589" s="23"/>
      <c r="F589" s="23"/>
    </row>
    <row r="590" spans="1:6">
      <c r="A590" s="4"/>
      <c r="B590" s="23"/>
      <c r="C590" s="23"/>
      <c r="D590" s="23"/>
      <c r="E590" s="23"/>
      <c r="F590" s="23"/>
    </row>
    <row r="591" spans="1:6">
      <c r="A591" s="4"/>
      <c r="B591" s="23"/>
      <c r="C591" s="23"/>
      <c r="D591" s="23"/>
      <c r="E591" s="23"/>
      <c r="F591" s="23"/>
    </row>
    <row r="592" spans="1:6">
      <c r="A592" s="4"/>
      <c r="B592" s="23"/>
      <c r="C592" s="23"/>
      <c r="D592" s="23"/>
      <c r="E592" s="23"/>
      <c r="F592" s="23"/>
    </row>
    <row r="593" spans="1:6">
      <c r="A593" s="4"/>
      <c r="B593" s="23"/>
      <c r="C593" s="23"/>
      <c r="D593" s="23"/>
      <c r="E593" s="23"/>
      <c r="F593" s="23"/>
    </row>
    <row r="594" spans="1:6">
      <c r="A594" s="4"/>
      <c r="B594" s="23"/>
      <c r="C594" s="23"/>
      <c r="D594" s="23"/>
      <c r="E594" s="23"/>
      <c r="F594" s="23"/>
    </row>
    <row r="595" spans="1:6">
      <c r="A595" s="4"/>
      <c r="B595" s="23"/>
      <c r="C595" s="23"/>
      <c r="D595" s="23"/>
      <c r="E595" s="23"/>
      <c r="F595" s="23"/>
    </row>
    <row r="596" spans="1:6">
      <c r="A596" s="4"/>
      <c r="B596" s="23"/>
      <c r="C596" s="23"/>
      <c r="D596" s="23"/>
      <c r="E596" s="23"/>
      <c r="F596" s="23"/>
    </row>
    <row r="597" spans="1:6">
      <c r="A597" s="4"/>
      <c r="B597" s="23"/>
      <c r="C597" s="23"/>
      <c r="D597" s="23"/>
      <c r="E597" s="23"/>
      <c r="F597" s="23"/>
    </row>
    <row r="598" spans="1:6">
      <c r="A598" s="4"/>
      <c r="B598" s="23"/>
      <c r="C598" s="23"/>
      <c r="D598" s="23"/>
      <c r="E598" s="23"/>
      <c r="F598" s="23"/>
    </row>
    <row r="599" spans="1:6">
      <c r="A599" s="4"/>
      <c r="B599" s="23"/>
      <c r="C599" s="23"/>
      <c r="D599" s="23"/>
      <c r="E599" s="23"/>
      <c r="F599" s="23"/>
    </row>
    <row r="600" spans="1:6">
      <c r="A600" s="4"/>
      <c r="B600" s="23"/>
      <c r="C600" s="23"/>
      <c r="D600" s="23"/>
      <c r="E600" s="23"/>
      <c r="F600" s="23"/>
    </row>
    <row r="601" spans="1:6">
      <c r="A601" s="4"/>
      <c r="B601" s="23"/>
      <c r="C601" s="23"/>
      <c r="D601" s="23"/>
      <c r="E601" s="23"/>
      <c r="F601" s="23"/>
    </row>
    <row r="602" spans="1:6">
      <c r="A602" s="4"/>
      <c r="B602" s="23"/>
      <c r="C602" s="23"/>
      <c r="D602" s="23"/>
      <c r="E602" s="23"/>
      <c r="F602" s="23"/>
    </row>
    <row r="603" spans="1:6">
      <c r="A603" s="4"/>
      <c r="B603" s="23"/>
      <c r="C603" s="23"/>
      <c r="D603" s="23"/>
      <c r="E603" s="23"/>
      <c r="F603" s="23"/>
    </row>
    <row r="604" spans="1:6">
      <c r="A604" s="4"/>
      <c r="B604" s="23"/>
      <c r="C604" s="23"/>
      <c r="D604" s="23"/>
      <c r="E604" s="23"/>
      <c r="F604" s="23"/>
    </row>
    <row r="605" spans="1:6">
      <c r="A605" s="4"/>
      <c r="B605" s="23"/>
      <c r="C605" s="23"/>
      <c r="D605" s="23"/>
      <c r="E605" s="23"/>
      <c r="F605" s="23"/>
    </row>
    <row r="606" spans="1:6">
      <c r="A606" s="4"/>
      <c r="B606" s="23"/>
      <c r="C606" s="23"/>
      <c r="D606" s="23"/>
      <c r="E606" s="23"/>
      <c r="F606" s="23"/>
    </row>
    <row r="607" spans="1:6">
      <c r="A607" s="4"/>
      <c r="B607" s="23"/>
      <c r="C607" s="23"/>
      <c r="D607" s="23"/>
      <c r="E607" s="23"/>
      <c r="F607" s="23"/>
    </row>
    <row r="608" spans="1:6">
      <c r="A608" s="4"/>
      <c r="B608" s="23"/>
      <c r="C608" s="23"/>
      <c r="D608" s="23"/>
      <c r="E608" s="23"/>
      <c r="F608" s="23"/>
    </row>
    <row r="609" spans="1:6">
      <c r="A609" s="4"/>
      <c r="B609" s="23"/>
      <c r="C609" s="23"/>
      <c r="D609" s="23"/>
      <c r="E609" s="23"/>
      <c r="F609" s="23"/>
    </row>
    <row r="610" spans="1:6">
      <c r="A610" s="4"/>
      <c r="B610" s="23"/>
      <c r="C610" s="23"/>
      <c r="D610" s="23"/>
      <c r="E610" s="23"/>
      <c r="F610" s="23"/>
    </row>
    <row r="611" spans="1:6">
      <c r="A611" s="4"/>
      <c r="B611" s="23"/>
      <c r="C611" s="23"/>
      <c r="D611" s="23"/>
      <c r="E611" s="23"/>
      <c r="F611" s="23"/>
    </row>
    <row r="612" spans="1:6">
      <c r="A612" s="4"/>
      <c r="B612" s="23"/>
      <c r="C612" s="23"/>
      <c r="D612" s="23"/>
      <c r="E612" s="23"/>
      <c r="F612" s="23"/>
    </row>
    <row r="613" spans="1:6">
      <c r="A613" s="4"/>
      <c r="B613" s="23"/>
      <c r="C613" s="23"/>
      <c r="D613" s="23"/>
      <c r="E613" s="23"/>
      <c r="F613" s="23"/>
    </row>
    <row r="614" spans="1:6">
      <c r="A614" s="4"/>
      <c r="B614" s="23"/>
      <c r="C614" s="23"/>
      <c r="D614" s="23"/>
      <c r="E614" s="23"/>
      <c r="F614" s="23"/>
    </row>
    <row r="615" spans="1:6">
      <c r="A615" s="4"/>
      <c r="B615" s="23"/>
      <c r="C615" s="23"/>
      <c r="D615" s="23"/>
      <c r="E615" s="23"/>
      <c r="F615" s="23"/>
    </row>
    <row r="616" spans="1:6">
      <c r="A616" s="4"/>
      <c r="B616" s="23"/>
      <c r="C616" s="23"/>
      <c r="D616" s="23"/>
      <c r="E616" s="23"/>
      <c r="F616" s="23"/>
    </row>
    <row r="617" spans="1:6">
      <c r="A617" s="4"/>
      <c r="B617" s="23"/>
      <c r="C617" s="23"/>
      <c r="D617" s="23"/>
      <c r="E617" s="23"/>
      <c r="F617" s="23"/>
    </row>
    <row r="618" spans="1:6">
      <c r="A618" s="4"/>
      <c r="B618" s="23"/>
      <c r="C618" s="23"/>
      <c r="D618" s="23"/>
      <c r="E618" s="23"/>
      <c r="F618" s="23"/>
    </row>
    <row r="619" spans="1:6">
      <c r="A619" s="4"/>
      <c r="B619" s="23"/>
      <c r="C619" s="23"/>
      <c r="D619" s="23"/>
      <c r="E619" s="23"/>
      <c r="F619" s="23"/>
    </row>
    <row r="620" spans="1:6">
      <c r="A620" s="4"/>
      <c r="B620" s="23"/>
      <c r="C620" s="23"/>
      <c r="D620" s="23"/>
      <c r="E620" s="23"/>
      <c r="F620" s="23"/>
    </row>
    <row r="621" spans="1:6">
      <c r="A621" s="4"/>
      <c r="B621" s="23"/>
      <c r="C621" s="23"/>
      <c r="D621" s="23"/>
      <c r="E621" s="23"/>
      <c r="F621" s="23"/>
    </row>
    <row r="622" spans="1:6">
      <c r="A622" s="4"/>
      <c r="B622" s="23"/>
      <c r="C622" s="23"/>
      <c r="D622" s="23"/>
      <c r="E622" s="23"/>
      <c r="F622" s="23"/>
    </row>
    <row r="623" spans="1:6">
      <c r="A623" s="4"/>
      <c r="B623" s="23"/>
      <c r="C623" s="23"/>
      <c r="D623" s="23"/>
      <c r="E623" s="23"/>
      <c r="F623" s="23"/>
    </row>
    <row r="624" spans="1:6">
      <c r="A624" s="4"/>
      <c r="B624" s="23"/>
      <c r="C624" s="23"/>
      <c r="D624" s="23"/>
      <c r="E624" s="23"/>
      <c r="F624" s="23"/>
    </row>
    <row r="625" spans="1:6">
      <c r="A625" s="4"/>
      <c r="B625" s="23"/>
      <c r="C625" s="23"/>
      <c r="D625" s="23"/>
      <c r="E625" s="23"/>
      <c r="F625" s="23"/>
    </row>
    <row r="626" spans="1:6">
      <c r="A626" s="4"/>
      <c r="B626" s="23"/>
      <c r="C626" s="23"/>
      <c r="D626" s="23"/>
      <c r="E626" s="23"/>
      <c r="F626" s="23"/>
    </row>
    <row r="627" spans="1:6">
      <c r="A627" s="4"/>
      <c r="B627" s="23"/>
      <c r="C627" s="23"/>
      <c r="D627" s="23"/>
      <c r="E627" s="23"/>
      <c r="F627" s="23"/>
    </row>
    <row r="628" spans="1:6">
      <c r="A628" s="4"/>
      <c r="B628" s="23"/>
      <c r="C628" s="23"/>
      <c r="D628" s="23"/>
      <c r="E628" s="23"/>
      <c r="F628" s="23"/>
    </row>
    <row r="629" spans="1:6">
      <c r="A629" s="4"/>
      <c r="B629" s="23"/>
      <c r="C629" s="23"/>
      <c r="D629" s="23"/>
      <c r="E629" s="23"/>
      <c r="F629" s="23"/>
    </row>
    <row r="630" spans="1:6">
      <c r="A630" s="4"/>
      <c r="B630" s="23"/>
      <c r="C630" s="23"/>
      <c r="D630" s="23"/>
      <c r="E630" s="23"/>
      <c r="F630" s="23"/>
    </row>
    <row r="631" spans="1:6">
      <c r="A631" s="4"/>
      <c r="B631" s="23"/>
      <c r="C631" s="23"/>
      <c r="D631" s="23"/>
      <c r="E631" s="23"/>
      <c r="F631" s="23"/>
    </row>
    <row r="632" spans="1:6">
      <c r="A632" s="4"/>
      <c r="B632" s="23"/>
      <c r="C632" s="23"/>
      <c r="D632" s="23"/>
      <c r="E632" s="23"/>
      <c r="F632" s="23"/>
    </row>
    <row r="633" spans="1:6">
      <c r="A633" s="4"/>
      <c r="B633" s="23"/>
      <c r="C633" s="23"/>
      <c r="D633" s="23"/>
      <c r="E633" s="23"/>
      <c r="F633" s="23"/>
    </row>
    <row r="634" spans="1:6">
      <c r="A634" s="4"/>
      <c r="B634" s="23"/>
      <c r="C634" s="23"/>
      <c r="D634" s="23"/>
      <c r="E634" s="23"/>
      <c r="F634" s="23"/>
    </row>
    <row r="635" spans="1:6">
      <c r="A635" s="4"/>
      <c r="B635" s="23"/>
      <c r="C635" s="23"/>
      <c r="D635" s="23"/>
      <c r="E635" s="23"/>
      <c r="F635" s="23"/>
    </row>
    <row r="636" spans="1:6">
      <c r="A636" s="4"/>
      <c r="B636" s="23"/>
      <c r="C636" s="23"/>
      <c r="D636" s="23"/>
      <c r="E636" s="23"/>
      <c r="F636" s="23"/>
    </row>
    <row r="637" spans="1:6">
      <c r="A637" s="4"/>
      <c r="B637" s="23"/>
      <c r="C637" s="23"/>
      <c r="D637" s="23"/>
      <c r="E637" s="23"/>
      <c r="F637" s="23"/>
    </row>
    <row r="638" spans="1:6">
      <c r="A638" s="4"/>
      <c r="B638" s="23"/>
      <c r="C638" s="23"/>
      <c r="D638" s="23"/>
      <c r="E638" s="23"/>
      <c r="F638" s="23"/>
    </row>
    <row r="639" spans="1:6">
      <c r="A639" s="4"/>
      <c r="B639" s="23"/>
      <c r="C639" s="23"/>
      <c r="D639" s="23"/>
      <c r="E639" s="23"/>
      <c r="F639" s="23"/>
    </row>
    <row r="640" spans="1:6">
      <c r="A640" s="4"/>
      <c r="B640" s="23"/>
      <c r="C640" s="23"/>
      <c r="D640" s="23"/>
      <c r="E640" s="23"/>
      <c r="F640" s="23"/>
    </row>
    <row r="641" spans="1:6">
      <c r="A641" s="4"/>
      <c r="B641" s="23"/>
      <c r="C641" s="23"/>
      <c r="D641" s="23"/>
      <c r="E641" s="23"/>
      <c r="F641" s="23"/>
    </row>
    <row r="642" spans="1:6">
      <c r="A642" s="4"/>
      <c r="B642" s="23"/>
      <c r="C642" s="23"/>
      <c r="D642" s="23"/>
      <c r="E642" s="23"/>
      <c r="F642" s="23"/>
    </row>
    <row r="643" spans="1:6">
      <c r="A643" s="4"/>
      <c r="B643" s="23"/>
      <c r="C643" s="23"/>
      <c r="D643" s="23"/>
      <c r="E643" s="23"/>
      <c r="F643" s="23"/>
    </row>
    <row r="644" spans="1:6">
      <c r="A644" s="4"/>
      <c r="B644" s="23"/>
      <c r="C644" s="23"/>
      <c r="D644" s="23"/>
      <c r="E644" s="23"/>
      <c r="F644" s="23"/>
    </row>
    <row r="645" spans="1:6">
      <c r="A645" s="4"/>
      <c r="B645" s="23"/>
      <c r="C645" s="23"/>
      <c r="D645" s="23"/>
      <c r="E645" s="23"/>
      <c r="F645" s="23"/>
    </row>
    <row r="646" spans="1:6">
      <c r="A646" s="4"/>
      <c r="B646" s="23"/>
      <c r="C646" s="23"/>
      <c r="D646" s="23"/>
      <c r="E646" s="23"/>
      <c r="F646" s="23"/>
    </row>
    <row r="647" spans="1:6">
      <c r="A647" s="4"/>
      <c r="B647" s="23"/>
      <c r="C647" s="23"/>
      <c r="D647" s="23"/>
      <c r="E647" s="23"/>
      <c r="F647" s="23"/>
    </row>
    <row r="648" spans="1:6">
      <c r="A648" s="4"/>
      <c r="B648" s="23"/>
      <c r="C648" s="23"/>
      <c r="D648" s="23"/>
      <c r="E648" s="23"/>
      <c r="F648" s="23"/>
    </row>
    <row r="649" spans="1:6">
      <c r="A649" s="4"/>
      <c r="B649" s="23"/>
      <c r="C649" s="23"/>
      <c r="D649" s="23"/>
      <c r="E649" s="23"/>
      <c r="F649" s="23"/>
    </row>
    <row r="650" spans="1:6">
      <c r="A650" s="4"/>
      <c r="B650" s="23"/>
      <c r="C650" s="23"/>
      <c r="D650" s="23"/>
      <c r="E650" s="23"/>
      <c r="F650" s="23"/>
    </row>
    <row r="651" spans="1:6">
      <c r="A651" s="4"/>
      <c r="B651" s="23"/>
      <c r="C651" s="23"/>
      <c r="D651" s="23"/>
      <c r="E651" s="23"/>
      <c r="F651" s="23"/>
    </row>
    <row r="652" spans="1:6">
      <c r="A652" s="4"/>
      <c r="B652" s="23"/>
      <c r="C652" s="23"/>
      <c r="D652" s="23"/>
      <c r="E652" s="23"/>
      <c r="F652" s="23"/>
    </row>
    <row r="653" spans="1:6">
      <c r="A653" s="4"/>
      <c r="B653" s="23"/>
      <c r="C653" s="23"/>
      <c r="D653" s="23"/>
      <c r="E653" s="23"/>
      <c r="F653" s="23"/>
    </row>
    <row r="654" spans="1:6">
      <c r="A654" s="4"/>
      <c r="B654" s="23"/>
      <c r="C654" s="23"/>
      <c r="D654" s="23"/>
      <c r="E654" s="23"/>
      <c r="F654" s="23"/>
    </row>
    <row r="655" spans="1:6">
      <c r="A655" s="4"/>
      <c r="B655" s="23"/>
      <c r="C655" s="23"/>
      <c r="D655" s="23"/>
      <c r="E655" s="23"/>
      <c r="F655" s="23"/>
    </row>
    <row r="656" spans="1:6">
      <c r="A656" s="4"/>
      <c r="B656" s="23"/>
      <c r="C656" s="23"/>
      <c r="D656" s="23"/>
      <c r="E656" s="23"/>
      <c r="F656" s="23"/>
    </row>
    <row r="657" spans="1:6">
      <c r="A657" s="4"/>
      <c r="B657" s="23"/>
      <c r="C657" s="23"/>
      <c r="D657" s="23"/>
      <c r="E657" s="23"/>
      <c r="F657" s="23"/>
    </row>
    <row r="658" spans="1:6">
      <c r="A658" s="4"/>
      <c r="B658" s="23"/>
      <c r="C658" s="23"/>
      <c r="D658" s="23"/>
      <c r="E658" s="23"/>
      <c r="F658" s="23"/>
    </row>
    <row r="659" spans="1:6">
      <c r="A659" s="4"/>
      <c r="B659" s="23"/>
      <c r="C659" s="23"/>
      <c r="D659" s="23"/>
      <c r="E659" s="23"/>
      <c r="F659" s="23"/>
    </row>
    <row r="660" spans="1:6">
      <c r="A660" s="4"/>
      <c r="B660" s="23"/>
      <c r="C660" s="23"/>
      <c r="D660" s="23"/>
      <c r="E660" s="23"/>
      <c r="F660" s="23"/>
    </row>
    <row r="661" spans="1:6">
      <c r="A661" s="4"/>
      <c r="B661" s="23"/>
      <c r="C661" s="23"/>
      <c r="D661" s="23"/>
      <c r="E661" s="23"/>
      <c r="F661" s="23"/>
    </row>
    <row r="662" spans="1:6">
      <c r="A662" s="4"/>
      <c r="B662" s="23"/>
      <c r="C662" s="23"/>
      <c r="D662" s="23"/>
      <c r="E662" s="23"/>
      <c r="F662" s="23"/>
    </row>
    <row r="663" spans="1:6">
      <c r="A663" s="4"/>
      <c r="B663" s="23"/>
      <c r="C663" s="23"/>
      <c r="D663" s="23"/>
      <c r="E663" s="23"/>
      <c r="F663" s="23"/>
    </row>
    <row r="664" spans="1:6">
      <c r="A664" s="4"/>
      <c r="B664" s="23"/>
      <c r="C664" s="23"/>
      <c r="D664" s="23"/>
      <c r="E664" s="23"/>
      <c r="F664" s="23"/>
    </row>
    <row r="665" spans="1:6">
      <c r="A665" s="4"/>
      <c r="B665" s="23"/>
      <c r="C665" s="23"/>
      <c r="D665" s="23"/>
      <c r="E665" s="23"/>
      <c r="F665" s="23"/>
    </row>
    <row r="666" spans="1:6">
      <c r="A666" s="4"/>
      <c r="B666" s="23"/>
      <c r="C666" s="23"/>
      <c r="D666" s="23"/>
      <c r="E666" s="23"/>
      <c r="F666" s="23"/>
    </row>
    <row r="667" spans="1:6">
      <c r="A667" s="4"/>
      <c r="B667" s="23"/>
      <c r="C667" s="23"/>
      <c r="D667" s="23"/>
      <c r="E667" s="23"/>
      <c r="F667" s="23"/>
    </row>
    <row r="668" spans="1:6">
      <c r="A668" s="4"/>
      <c r="B668" s="23"/>
      <c r="C668" s="23"/>
      <c r="D668" s="23"/>
      <c r="E668" s="23"/>
      <c r="F668" s="23"/>
    </row>
    <row r="669" spans="1:6">
      <c r="A669" s="4"/>
      <c r="B669" s="23"/>
      <c r="C669" s="23"/>
      <c r="D669" s="23"/>
      <c r="E669" s="23"/>
      <c r="F669" s="23"/>
    </row>
    <row r="670" spans="1:6">
      <c r="A670" s="4"/>
      <c r="B670" s="23"/>
      <c r="C670" s="23"/>
      <c r="D670" s="23"/>
      <c r="E670" s="23"/>
      <c r="F670" s="23"/>
    </row>
    <row r="671" spans="1:6">
      <c r="A671" s="4"/>
      <c r="B671" s="23"/>
      <c r="C671" s="23"/>
      <c r="D671" s="23"/>
      <c r="E671" s="23"/>
      <c r="F671" s="23"/>
    </row>
    <row r="672" spans="1:6">
      <c r="A672" s="4"/>
      <c r="B672" s="23"/>
      <c r="C672" s="23"/>
      <c r="D672" s="23"/>
      <c r="E672" s="23"/>
      <c r="F672" s="23"/>
    </row>
    <row r="673" spans="1:6">
      <c r="A673" s="4"/>
      <c r="B673" s="23"/>
      <c r="C673" s="23"/>
      <c r="D673" s="23"/>
      <c r="E673" s="23"/>
      <c r="F673" s="23"/>
    </row>
    <row r="674" spans="1:6">
      <c r="A674" s="4"/>
      <c r="B674" s="23"/>
      <c r="C674" s="23"/>
      <c r="D674" s="23"/>
      <c r="E674" s="23"/>
      <c r="F674" s="23"/>
    </row>
    <row r="675" spans="1:6">
      <c r="A675" s="4"/>
      <c r="B675" s="23"/>
      <c r="C675" s="23"/>
      <c r="D675" s="23"/>
      <c r="E675" s="23"/>
      <c r="F675" s="23"/>
    </row>
    <row r="676" spans="1:6">
      <c r="A676" s="4"/>
      <c r="B676" s="23"/>
      <c r="C676" s="23"/>
      <c r="D676" s="23"/>
      <c r="E676" s="23"/>
      <c r="F676" s="23"/>
    </row>
    <row r="677" spans="1:6">
      <c r="A677" s="4"/>
      <c r="B677" s="23"/>
      <c r="C677" s="23"/>
      <c r="D677" s="23"/>
      <c r="E677" s="23"/>
      <c r="F677" s="23"/>
    </row>
    <row r="678" spans="1:6">
      <c r="A678" s="4"/>
      <c r="B678" s="23"/>
      <c r="C678" s="23"/>
      <c r="D678" s="23"/>
      <c r="E678" s="23"/>
      <c r="F678" s="23"/>
    </row>
    <row r="679" spans="1:6">
      <c r="A679" s="4"/>
      <c r="B679" s="23"/>
      <c r="C679" s="23"/>
      <c r="D679" s="23"/>
      <c r="E679" s="23"/>
      <c r="F679" s="23"/>
    </row>
    <row r="680" spans="1:6">
      <c r="A680" s="4"/>
      <c r="B680" s="23"/>
      <c r="C680" s="23"/>
      <c r="D680" s="23"/>
      <c r="E680" s="23"/>
      <c r="F680" s="23"/>
    </row>
    <row r="681" spans="1:6">
      <c r="A681" s="4"/>
      <c r="B681" s="23"/>
      <c r="C681" s="23"/>
      <c r="D681" s="23"/>
      <c r="E681" s="23"/>
      <c r="F681" s="23"/>
    </row>
    <row r="682" spans="1:6">
      <c r="A682" s="4"/>
      <c r="B682" s="23"/>
      <c r="C682" s="23"/>
      <c r="D682" s="23"/>
      <c r="E682" s="23"/>
      <c r="F682" s="23"/>
    </row>
    <row r="683" spans="1:6">
      <c r="A683" s="4"/>
      <c r="B683" s="23"/>
      <c r="C683" s="23"/>
      <c r="D683" s="23"/>
      <c r="E683" s="23"/>
      <c r="F683" s="23"/>
    </row>
    <row r="684" spans="1:6">
      <c r="A684" s="4"/>
      <c r="B684" s="23"/>
      <c r="C684" s="23"/>
      <c r="D684" s="23"/>
      <c r="E684" s="23"/>
      <c r="F684" s="23"/>
    </row>
    <row r="685" spans="1:6">
      <c r="A685" s="4"/>
      <c r="B685" s="23"/>
      <c r="C685" s="23"/>
      <c r="D685" s="23"/>
      <c r="E685" s="23"/>
      <c r="F685" s="23"/>
    </row>
    <row r="686" spans="1:6">
      <c r="A686" s="4"/>
      <c r="B686" s="23"/>
      <c r="C686" s="23"/>
      <c r="D686" s="23"/>
      <c r="E686" s="23"/>
      <c r="F686" s="23"/>
    </row>
    <row r="687" spans="1:6">
      <c r="A687" s="4"/>
      <c r="B687" s="23"/>
      <c r="C687" s="23"/>
      <c r="D687" s="23"/>
      <c r="E687" s="23"/>
      <c r="F687" s="23"/>
    </row>
    <row r="688" spans="1:6">
      <c r="A688" s="4"/>
      <c r="B688" s="23"/>
      <c r="C688" s="23"/>
      <c r="D688" s="23"/>
      <c r="E688" s="23"/>
      <c r="F688" s="23"/>
    </row>
    <row r="689" spans="1:6">
      <c r="A689" s="4"/>
      <c r="B689" s="23"/>
      <c r="C689" s="23"/>
      <c r="D689" s="23"/>
      <c r="E689" s="23"/>
      <c r="F689" s="23"/>
    </row>
    <row r="690" spans="1:6">
      <c r="A690" s="4"/>
      <c r="B690" s="23"/>
      <c r="C690" s="23"/>
      <c r="D690" s="23"/>
      <c r="E690" s="23"/>
      <c r="F690" s="23"/>
    </row>
    <row r="691" spans="1:6">
      <c r="A691" s="4"/>
      <c r="B691" s="23"/>
      <c r="C691" s="23"/>
      <c r="D691" s="23"/>
      <c r="E691" s="23"/>
      <c r="F691" s="23"/>
    </row>
    <row r="692" spans="1:6">
      <c r="A692" s="4"/>
      <c r="B692" s="23"/>
      <c r="C692" s="23"/>
      <c r="D692" s="23"/>
      <c r="E692" s="23"/>
      <c r="F692" s="23"/>
    </row>
    <row r="693" spans="1:6">
      <c r="A693" s="4"/>
      <c r="B693" s="23"/>
      <c r="C693" s="23"/>
      <c r="D693" s="23"/>
      <c r="E693" s="23"/>
      <c r="F693" s="23"/>
    </row>
    <row r="694" spans="1:6">
      <c r="A694" s="4"/>
      <c r="B694" s="23"/>
      <c r="C694" s="23"/>
      <c r="D694" s="23"/>
      <c r="E694" s="23"/>
      <c r="F694" s="23"/>
    </row>
    <row r="695" spans="1:6">
      <c r="A695" s="4"/>
      <c r="B695" s="23"/>
      <c r="C695" s="23"/>
      <c r="D695" s="23"/>
      <c r="E695" s="23"/>
      <c r="F695" s="23"/>
    </row>
    <row r="696" spans="1:6">
      <c r="A696" s="4"/>
      <c r="B696" s="23"/>
      <c r="C696" s="23"/>
      <c r="D696" s="23"/>
      <c r="E696" s="23"/>
      <c r="F696" s="23"/>
    </row>
    <row r="697" spans="1:6">
      <c r="A697" s="4"/>
      <c r="B697" s="23"/>
      <c r="C697" s="23"/>
      <c r="D697" s="23"/>
      <c r="E697" s="23"/>
      <c r="F697" s="23"/>
    </row>
    <row r="698" spans="1:6">
      <c r="A698" s="4"/>
      <c r="B698" s="23"/>
      <c r="C698" s="23"/>
      <c r="D698" s="23"/>
      <c r="E698" s="23"/>
      <c r="F698" s="23"/>
    </row>
    <row r="699" spans="1:6">
      <c r="A699" s="4"/>
      <c r="B699" s="23"/>
      <c r="C699" s="23"/>
      <c r="D699" s="23"/>
      <c r="E699" s="23"/>
      <c r="F699" s="23"/>
    </row>
    <row r="700" spans="1:6">
      <c r="A700" s="4"/>
      <c r="B700" s="23"/>
      <c r="C700" s="23"/>
      <c r="D700" s="23"/>
      <c r="E700" s="23"/>
      <c r="F700" s="23"/>
    </row>
    <row r="701" spans="1:6">
      <c r="A701" s="4"/>
      <c r="B701" s="23"/>
      <c r="C701" s="23"/>
      <c r="D701" s="23"/>
      <c r="E701" s="23"/>
      <c r="F701" s="23"/>
    </row>
    <row r="702" spans="1:6">
      <c r="A702" s="4"/>
      <c r="B702" s="23"/>
      <c r="C702" s="23"/>
      <c r="D702" s="23"/>
      <c r="E702" s="23"/>
      <c r="F702" s="23"/>
    </row>
    <row r="703" spans="1:6">
      <c r="A703" s="4"/>
      <c r="B703" s="23"/>
      <c r="C703" s="23"/>
      <c r="D703" s="23"/>
      <c r="E703" s="23"/>
      <c r="F703" s="23"/>
    </row>
    <row r="704" spans="1:6">
      <c r="A704" s="4"/>
      <c r="B704" s="23"/>
      <c r="C704" s="23"/>
      <c r="D704" s="23"/>
      <c r="E704" s="23"/>
      <c r="F704" s="23"/>
    </row>
    <row r="705" spans="1:6">
      <c r="A705" s="4"/>
      <c r="B705" s="23"/>
      <c r="C705" s="23"/>
      <c r="D705" s="23"/>
      <c r="E705" s="23"/>
      <c r="F705" s="23"/>
    </row>
    <row r="706" spans="1:6">
      <c r="A706" s="4"/>
      <c r="B706" s="23"/>
      <c r="C706" s="23"/>
      <c r="D706" s="23"/>
      <c r="E706" s="23"/>
      <c r="F706" s="23"/>
    </row>
    <row r="707" spans="1:6">
      <c r="A707" s="4"/>
      <c r="B707" s="23"/>
      <c r="C707" s="23"/>
      <c r="D707" s="23"/>
      <c r="E707" s="23"/>
      <c r="F707" s="23"/>
    </row>
    <row r="708" spans="1:6">
      <c r="A708" s="4"/>
      <c r="B708" s="23"/>
      <c r="C708" s="23"/>
      <c r="D708" s="23"/>
      <c r="E708" s="23"/>
      <c r="F708" s="23"/>
    </row>
    <row r="709" spans="1:6">
      <c r="A709" s="4"/>
      <c r="B709" s="23"/>
      <c r="C709" s="23"/>
      <c r="D709" s="23"/>
      <c r="E709" s="23"/>
      <c r="F709" s="23"/>
    </row>
    <row r="710" spans="1:6">
      <c r="A710" s="4"/>
      <c r="B710" s="23"/>
      <c r="C710" s="23"/>
      <c r="D710" s="23"/>
      <c r="E710" s="23"/>
      <c r="F710" s="23"/>
    </row>
    <row r="711" spans="1:6">
      <c r="A711" s="4"/>
      <c r="B711" s="23"/>
      <c r="C711" s="23"/>
      <c r="D711" s="23"/>
      <c r="E711" s="23"/>
      <c r="F711" s="23"/>
    </row>
    <row r="712" spans="1:6">
      <c r="A712" s="4"/>
      <c r="B712" s="23"/>
      <c r="C712" s="23"/>
      <c r="D712" s="23"/>
      <c r="E712" s="23"/>
      <c r="F712" s="23"/>
    </row>
    <row r="713" spans="1:6">
      <c r="A713" s="4"/>
      <c r="B713" s="23"/>
      <c r="C713" s="23"/>
      <c r="D713" s="23"/>
      <c r="E713" s="23"/>
      <c r="F713" s="23"/>
    </row>
    <row r="714" spans="1:6">
      <c r="A714" s="4"/>
      <c r="B714" s="23"/>
      <c r="C714" s="23"/>
      <c r="D714" s="23"/>
      <c r="E714" s="23"/>
      <c r="F714" s="23"/>
    </row>
    <row r="715" spans="1:6">
      <c r="A715" s="4"/>
      <c r="B715" s="23"/>
      <c r="C715" s="23"/>
      <c r="D715" s="23"/>
      <c r="E715" s="23"/>
      <c r="F715" s="23"/>
    </row>
    <row r="716" spans="1:6">
      <c r="A716" s="4"/>
      <c r="B716" s="23"/>
      <c r="C716" s="23"/>
      <c r="D716" s="23"/>
      <c r="E716" s="23"/>
      <c r="F716" s="23"/>
    </row>
    <row r="717" spans="1:6">
      <c r="A717" s="4"/>
      <c r="B717" s="23"/>
      <c r="C717" s="23"/>
      <c r="D717" s="23"/>
      <c r="E717" s="23"/>
      <c r="F717" s="23"/>
    </row>
    <row r="718" spans="1:6">
      <c r="A718" s="4"/>
      <c r="B718" s="23"/>
      <c r="C718" s="23"/>
      <c r="D718" s="23"/>
      <c r="E718" s="23"/>
      <c r="F718" s="23"/>
    </row>
    <row r="719" spans="1:6">
      <c r="A719" s="4"/>
      <c r="B719" s="23"/>
      <c r="C719" s="23"/>
      <c r="D719" s="23"/>
      <c r="E719" s="23"/>
      <c r="F719" s="23"/>
    </row>
    <row r="720" spans="1:6">
      <c r="A720" s="4"/>
      <c r="B720" s="23"/>
      <c r="C720" s="23"/>
      <c r="D720" s="23"/>
      <c r="E720" s="23"/>
      <c r="F720" s="23"/>
    </row>
    <row r="721" spans="1:6">
      <c r="A721" s="4"/>
      <c r="B721" s="23"/>
      <c r="C721" s="23"/>
      <c r="D721" s="23"/>
      <c r="E721" s="23"/>
      <c r="F721" s="23"/>
    </row>
    <row r="722" spans="1:6">
      <c r="A722" s="4"/>
      <c r="B722" s="23"/>
      <c r="C722" s="23"/>
      <c r="D722" s="23"/>
      <c r="E722" s="23"/>
      <c r="F722" s="23"/>
    </row>
    <row r="723" spans="1:6">
      <c r="A723" s="4"/>
      <c r="B723" s="23"/>
      <c r="C723" s="23"/>
      <c r="D723" s="23"/>
      <c r="E723" s="23"/>
      <c r="F723" s="23"/>
    </row>
    <row r="724" spans="1:6">
      <c r="A724" s="4"/>
      <c r="B724" s="23"/>
      <c r="C724" s="23"/>
      <c r="D724" s="23"/>
      <c r="E724" s="23"/>
      <c r="F724" s="23"/>
    </row>
    <row r="725" spans="1:6">
      <c r="A725" s="4"/>
      <c r="B725" s="23"/>
      <c r="C725" s="23"/>
      <c r="D725" s="23"/>
      <c r="E725" s="23"/>
      <c r="F725" s="23"/>
    </row>
    <row r="726" spans="1:6">
      <c r="A726" s="4"/>
      <c r="B726" s="23"/>
      <c r="C726" s="23"/>
      <c r="D726" s="23"/>
      <c r="E726" s="23"/>
      <c r="F726" s="23"/>
    </row>
    <row r="727" spans="1:6">
      <c r="A727" s="4"/>
      <c r="B727" s="23"/>
      <c r="C727" s="23"/>
      <c r="D727" s="23"/>
      <c r="E727" s="23"/>
      <c r="F727" s="23"/>
    </row>
    <row r="728" spans="1:6">
      <c r="A728" s="4"/>
      <c r="B728" s="23"/>
      <c r="C728" s="23"/>
      <c r="D728" s="23"/>
      <c r="E728" s="23"/>
      <c r="F728" s="23"/>
    </row>
    <row r="729" spans="1:6">
      <c r="A729" s="4"/>
      <c r="B729" s="23"/>
      <c r="C729" s="23"/>
      <c r="D729" s="23"/>
      <c r="E729" s="23"/>
      <c r="F729" s="23"/>
    </row>
    <row r="730" spans="1:6">
      <c r="A730" s="4"/>
      <c r="B730" s="23"/>
      <c r="C730" s="23"/>
      <c r="D730" s="23"/>
      <c r="E730" s="23"/>
      <c r="F730" s="23"/>
    </row>
    <row r="731" spans="1:6">
      <c r="A731" s="4"/>
      <c r="B731" s="23"/>
      <c r="C731" s="23"/>
      <c r="D731" s="23"/>
      <c r="E731" s="23"/>
      <c r="F731" s="23"/>
    </row>
    <row r="732" spans="1:6">
      <c r="A732" s="4"/>
      <c r="B732" s="23"/>
      <c r="C732" s="23"/>
      <c r="D732" s="23"/>
      <c r="E732" s="23"/>
      <c r="F732" s="23"/>
    </row>
    <row r="733" spans="1:6">
      <c r="A733" s="4"/>
      <c r="B733" s="23"/>
      <c r="C733" s="23"/>
      <c r="D733" s="23"/>
      <c r="E733" s="23"/>
      <c r="F733" s="23"/>
    </row>
    <row r="734" spans="1:6">
      <c r="A734" s="4"/>
      <c r="B734" s="23"/>
      <c r="C734" s="23"/>
      <c r="D734" s="23"/>
      <c r="E734" s="23"/>
      <c r="F734" s="23"/>
    </row>
    <row r="735" spans="1:6">
      <c r="A735" s="4"/>
      <c r="B735" s="23"/>
      <c r="C735" s="23"/>
      <c r="D735" s="23"/>
      <c r="E735" s="23"/>
      <c r="F735" s="23"/>
    </row>
    <row r="736" spans="1:6">
      <c r="A736" s="4"/>
      <c r="B736" s="23"/>
      <c r="C736" s="23"/>
      <c r="D736" s="23"/>
      <c r="E736" s="23"/>
      <c r="F736" s="23"/>
    </row>
    <row r="737" spans="1:6">
      <c r="A737" s="4"/>
      <c r="B737" s="23"/>
      <c r="C737" s="23"/>
      <c r="D737" s="23"/>
      <c r="E737" s="23"/>
      <c r="F737" s="23"/>
    </row>
    <row r="738" spans="1:6">
      <c r="A738" s="4"/>
      <c r="B738" s="23"/>
      <c r="C738" s="23"/>
      <c r="D738" s="23"/>
      <c r="E738" s="23"/>
      <c r="F738" s="23"/>
    </row>
    <row r="739" spans="1:6">
      <c r="A739" s="4"/>
      <c r="B739" s="23"/>
      <c r="C739" s="23"/>
      <c r="D739" s="23"/>
      <c r="E739" s="23"/>
      <c r="F739" s="23"/>
    </row>
    <row r="740" spans="1:6">
      <c r="A740" s="4"/>
      <c r="B740" s="23"/>
      <c r="C740" s="23"/>
      <c r="D740" s="23"/>
      <c r="E740" s="23"/>
      <c r="F740" s="23"/>
    </row>
    <row r="741" spans="1:6">
      <c r="A741" s="4"/>
      <c r="B741" s="23"/>
      <c r="C741" s="23"/>
      <c r="D741" s="23"/>
      <c r="E741" s="23"/>
      <c r="F741" s="23"/>
    </row>
    <row r="742" spans="1:6">
      <c r="A742" s="4"/>
      <c r="B742" s="23"/>
      <c r="C742" s="23"/>
      <c r="D742" s="23"/>
      <c r="E742" s="23"/>
      <c r="F742" s="23"/>
    </row>
    <row r="743" spans="1:6">
      <c r="A743" s="4"/>
      <c r="B743" s="23"/>
      <c r="C743" s="23"/>
      <c r="D743" s="23"/>
      <c r="E743" s="23"/>
      <c r="F743" s="23"/>
    </row>
    <row r="744" spans="1:6">
      <c r="A744" s="4"/>
      <c r="B744" s="23"/>
      <c r="C744" s="23"/>
      <c r="D744" s="23"/>
      <c r="E744" s="23"/>
      <c r="F744" s="23"/>
    </row>
    <row r="745" spans="1:6">
      <c r="A745" s="4"/>
      <c r="B745" s="23"/>
      <c r="C745" s="23"/>
      <c r="D745" s="23"/>
      <c r="E745" s="23"/>
      <c r="F745" s="23"/>
    </row>
    <row r="746" spans="1:6">
      <c r="A746" s="4"/>
      <c r="B746" s="23"/>
      <c r="C746" s="23"/>
      <c r="D746" s="23"/>
      <c r="E746" s="23"/>
      <c r="F746" s="23"/>
    </row>
    <row r="747" spans="1:6">
      <c r="A747" s="4"/>
      <c r="B747" s="23"/>
      <c r="C747" s="23"/>
      <c r="D747" s="23"/>
      <c r="E747" s="23"/>
      <c r="F747" s="23"/>
    </row>
    <row r="748" spans="1:6">
      <c r="A748" s="4"/>
      <c r="B748" s="23"/>
      <c r="C748" s="23"/>
      <c r="D748" s="23"/>
      <c r="E748" s="23"/>
      <c r="F748" s="23"/>
    </row>
    <row r="749" spans="1:6">
      <c r="A749" s="4"/>
      <c r="B749" s="23"/>
      <c r="C749" s="23"/>
      <c r="D749" s="23"/>
      <c r="E749" s="23"/>
      <c r="F749" s="23"/>
    </row>
    <row r="750" spans="1:6">
      <c r="A750" s="4"/>
      <c r="B750" s="23"/>
      <c r="C750" s="23"/>
      <c r="D750" s="23"/>
      <c r="E750" s="23"/>
      <c r="F750" s="23"/>
    </row>
    <row r="751" spans="1:6">
      <c r="A751" s="4"/>
      <c r="B751" s="23"/>
      <c r="C751" s="23"/>
      <c r="D751" s="23"/>
      <c r="E751" s="23"/>
      <c r="F751" s="23"/>
    </row>
    <row r="752" spans="1:6">
      <c r="A752" s="4"/>
      <c r="B752" s="23"/>
      <c r="C752" s="23"/>
      <c r="D752" s="23"/>
      <c r="E752" s="23"/>
      <c r="F752" s="23"/>
    </row>
    <row r="753" spans="1:6">
      <c r="A753" s="4"/>
      <c r="B753" s="23"/>
      <c r="C753" s="23"/>
      <c r="D753" s="23"/>
      <c r="E753" s="23"/>
      <c r="F753" s="23"/>
    </row>
    <row r="754" spans="1:6">
      <c r="A754" s="4"/>
      <c r="B754" s="23"/>
      <c r="C754" s="23"/>
      <c r="D754" s="23"/>
      <c r="E754" s="23"/>
      <c r="F754" s="23"/>
    </row>
    <row r="755" spans="1:6">
      <c r="A755" s="4"/>
      <c r="B755" s="23"/>
      <c r="C755" s="23"/>
      <c r="D755" s="23"/>
      <c r="E755" s="23"/>
      <c r="F755" s="23"/>
    </row>
    <row r="756" spans="1:6">
      <c r="A756" s="4"/>
      <c r="B756" s="23"/>
      <c r="C756" s="23"/>
      <c r="D756" s="23"/>
      <c r="E756" s="23"/>
      <c r="F756" s="23"/>
    </row>
    <row r="757" spans="1:6">
      <c r="A757" s="4"/>
      <c r="B757" s="23"/>
      <c r="C757" s="23"/>
      <c r="D757" s="23"/>
      <c r="E757" s="23"/>
      <c r="F757" s="23"/>
    </row>
    <row r="758" spans="1:6">
      <c r="A758" s="4"/>
      <c r="B758" s="23"/>
      <c r="C758" s="23"/>
      <c r="D758" s="23"/>
      <c r="E758" s="23"/>
      <c r="F758" s="23"/>
    </row>
    <row r="759" spans="1:6">
      <c r="A759" s="4"/>
      <c r="B759" s="23"/>
      <c r="C759" s="23"/>
      <c r="D759" s="23"/>
      <c r="E759" s="23"/>
      <c r="F759" s="23"/>
    </row>
    <row r="760" spans="1:6">
      <c r="A760" s="4"/>
      <c r="B760" s="23"/>
      <c r="C760" s="23"/>
      <c r="D760" s="23"/>
      <c r="E760" s="23"/>
      <c r="F760" s="23"/>
    </row>
    <row r="761" spans="1:6">
      <c r="A761" s="4"/>
      <c r="B761" s="23"/>
      <c r="C761" s="23"/>
      <c r="D761" s="23"/>
      <c r="E761" s="23"/>
      <c r="F761" s="23"/>
    </row>
    <row r="762" spans="1:6">
      <c r="A762" s="4"/>
      <c r="B762" s="23"/>
      <c r="C762" s="23"/>
      <c r="D762" s="23"/>
      <c r="E762" s="23"/>
      <c r="F762" s="23"/>
    </row>
    <row r="763" spans="1:6">
      <c r="A763" s="4"/>
      <c r="B763" s="23"/>
      <c r="C763" s="23"/>
      <c r="D763" s="23"/>
      <c r="E763" s="23"/>
      <c r="F763" s="23"/>
    </row>
    <row r="764" spans="1:6">
      <c r="A764" s="4"/>
      <c r="B764" s="23"/>
      <c r="C764" s="23"/>
      <c r="D764" s="23"/>
      <c r="E764" s="23"/>
      <c r="F764" s="23"/>
    </row>
    <row r="765" spans="1:6">
      <c r="A765" s="4"/>
      <c r="B765" s="23"/>
      <c r="C765" s="23"/>
      <c r="D765" s="23"/>
      <c r="E765" s="23"/>
      <c r="F765" s="23"/>
    </row>
    <row r="766" spans="1:6">
      <c r="A766" s="4"/>
      <c r="B766" s="23"/>
      <c r="C766" s="23"/>
      <c r="D766" s="23"/>
      <c r="E766" s="23"/>
      <c r="F766" s="23"/>
    </row>
    <row r="767" spans="1:6">
      <c r="A767" s="4"/>
      <c r="B767" s="23"/>
      <c r="C767" s="23"/>
      <c r="D767" s="23"/>
      <c r="E767" s="23"/>
      <c r="F767" s="23"/>
    </row>
    <row r="768" spans="1:6">
      <c r="A768" s="4"/>
      <c r="B768" s="23"/>
      <c r="C768" s="23"/>
      <c r="D768" s="23"/>
      <c r="E768" s="23"/>
      <c r="F768" s="23"/>
    </row>
    <row r="769" spans="1:6">
      <c r="A769" s="4"/>
      <c r="B769" s="23"/>
      <c r="C769" s="23"/>
      <c r="D769" s="23"/>
      <c r="E769" s="23"/>
      <c r="F769" s="23"/>
    </row>
    <row r="770" spans="1:6">
      <c r="A770" s="4"/>
      <c r="B770" s="23"/>
      <c r="C770" s="23"/>
      <c r="D770" s="23"/>
      <c r="E770" s="23"/>
      <c r="F770" s="23"/>
    </row>
    <row r="771" spans="1:6">
      <c r="A771" s="4"/>
      <c r="B771" s="23"/>
      <c r="C771" s="23"/>
      <c r="D771" s="23"/>
      <c r="E771" s="23"/>
      <c r="F771" s="23"/>
    </row>
    <row r="772" spans="1:6">
      <c r="A772" s="4"/>
      <c r="B772" s="23"/>
      <c r="C772" s="23"/>
      <c r="D772" s="23"/>
      <c r="E772" s="23"/>
      <c r="F772" s="23"/>
    </row>
    <row r="773" spans="1:6">
      <c r="A773" s="4"/>
      <c r="B773" s="23"/>
      <c r="C773" s="23"/>
      <c r="D773" s="23"/>
      <c r="E773" s="23"/>
      <c r="F773" s="23"/>
    </row>
    <row r="774" spans="1:6">
      <c r="A774" s="4"/>
      <c r="B774" s="23"/>
      <c r="C774" s="23"/>
      <c r="D774" s="23"/>
      <c r="E774" s="23"/>
      <c r="F774" s="23"/>
    </row>
    <row r="775" spans="1:6">
      <c r="A775" s="4"/>
      <c r="B775" s="23"/>
      <c r="C775" s="23"/>
      <c r="D775" s="23"/>
      <c r="E775" s="23"/>
      <c r="F775" s="23"/>
    </row>
    <row r="776" spans="1:6">
      <c r="A776" s="4"/>
      <c r="B776" s="23"/>
      <c r="C776" s="23"/>
      <c r="D776" s="23"/>
      <c r="E776" s="23"/>
      <c r="F776" s="23"/>
    </row>
    <row r="777" spans="1:6">
      <c r="A777" s="4"/>
      <c r="B777" s="23"/>
      <c r="C777" s="23"/>
      <c r="D777" s="23"/>
      <c r="E777" s="23"/>
      <c r="F777" s="23"/>
    </row>
    <row r="778" spans="1:6">
      <c r="A778" s="4"/>
      <c r="B778" s="23"/>
      <c r="C778" s="23"/>
      <c r="D778" s="23"/>
      <c r="E778" s="23"/>
      <c r="F778" s="23"/>
    </row>
    <row r="779" spans="1:6">
      <c r="A779" s="4"/>
      <c r="B779" s="23"/>
      <c r="C779" s="23"/>
      <c r="D779" s="23"/>
      <c r="E779" s="23"/>
      <c r="F779" s="23"/>
    </row>
    <row r="780" spans="1:6">
      <c r="A780" s="4"/>
      <c r="B780" s="23"/>
      <c r="C780" s="23"/>
      <c r="D780" s="23"/>
      <c r="E780" s="23"/>
      <c r="F780" s="23"/>
    </row>
    <row r="781" spans="1:6">
      <c r="A781" s="4"/>
      <c r="B781" s="23"/>
      <c r="C781" s="23"/>
      <c r="D781" s="23"/>
      <c r="E781" s="23"/>
      <c r="F781" s="23"/>
    </row>
    <row r="782" spans="1:6">
      <c r="A782" s="4"/>
      <c r="B782" s="23"/>
      <c r="C782" s="23"/>
      <c r="D782" s="23"/>
      <c r="E782" s="23"/>
      <c r="F782" s="23"/>
    </row>
    <row r="783" spans="1:6">
      <c r="A783" s="4"/>
      <c r="B783" s="23"/>
      <c r="C783" s="23"/>
      <c r="D783" s="23"/>
      <c r="E783" s="23"/>
      <c r="F783" s="23"/>
    </row>
    <row r="784" spans="1:6">
      <c r="A784" s="4"/>
      <c r="B784" s="23"/>
      <c r="C784" s="23"/>
      <c r="D784" s="23"/>
      <c r="E784" s="23"/>
      <c r="F784" s="23"/>
    </row>
    <row r="785" spans="1:6">
      <c r="A785" s="4"/>
      <c r="B785" s="23"/>
      <c r="C785" s="23"/>
      <c r="D785" s="23"/>
      <c r="E785" s="23"/>
      <c r="F785" s="23"/>
    </row>
    <row r="786" spans="1:6">
      <c r="A786" s="4"/>
      <c r="B786" s="23"/>
      <c r="C786" s="23"/>
      <c r="D786" s="23"/>
      <c r="E786" s="23"/>
      <c r="F786" s="23"/>
    </row>
    <row r="787" spans="1:6">
      <c r="A787" s="4"/>
      <c r="B787" s="23"/>
      <c r="C787" s="23"/>
      <c r="D787" s="23"/>
      <c r="E787" s="23"/>
      <c r="F787" s="23"/>
    </row>
    <row r="788" spans="1:6">
      <c r="A788" s="4"/>
      <c r="B788" s="23"/>
      <c r="C788" s="23"/>
      <c r="D788" s="23"/>
      <c r="E788" s="23"/>
      <c r="F788" s="23"/>
    </row>
    <row r="789" spans="1:6">
      <c r="A789" s="4"/>
      <c r="B789" s="23"/>
      <c r="C789" s="23"/>
      <c r="D789" s="23"/>
      <c r="E789" s="23"/>
      <c r="F789" s="23"/>
    </row>
    <row r="790" spans="1:6">
      <c r="A790" s="4"/>
      <c r="B790" s="23"/>
      <c r="C790" s="23"/>
      <c r="D790" s="23"/>
      <c r="E790" s="23"/>
      <c r="F790" s="23"/>
    </row>
    <row r="791" spans="1:6">
      <c r="A791" s="4"/>
      <c r="B791" s="23"/>
      <c r="C791" s="23"/>
      <c r="D791" s="23"/>
      <c r="E791" s="23"/>
      <c r="F791" s="23"/>
    </row>
    <row r="792" spans="1:6">
      <c r="A792" s="4"/>
      <c r="B792" s="23"/>
      <c r="C792" s="23"/>
      <c r="D792" s="23"/>
      <c r="E792" s="23"/>
      <c r="F792" s="23"/>
    </row>
    <row r="793" spans="1:6">
      <c r="A793" s="4"/>
      <c r="B793" s="23"/>
      <c r="C793" s="23"/>
      <c r="D793" s="23"/>
      <c r="E793" s="23"/>
      <c r="F793" s="23"/>
    </row>
    <row r="794" spans="1:6">
      <c r="A794" s="4"/>
      <c r="B794" s="23"/>
      <c r="C794" s="23"/>
      <c r="D794" s="23"/>
      <c r="E794" s="23"/>
      <c r="F794" s="23"/>
    </row>
    <row r="795" spans="1:6">
      <c r="A795" s="4"/>
      <c r="B795" s="23"/>
      <c r="C795" s="23"/>
      <c r="D795" s="23"/>
      <c r="E795" s="23"/>
      <c r="F795" s="23"/>
    </row>
    <row r="796" spans="1:6">
      <c r="A796" s="4"/>
      <c r="B796" s="23"/>
      <c r="C796" s="23"/>
      <c r="D796" s="23"/>
      <c r="E796" s="23"/>
      <c r="F796" s="23"/>
    </row>
    <row r="797" spans="1:6">
      <c r="A797" s="4"/>
      <c r="B797" s="23"/>
      <c r="C797" s="23"/>
      <c r="D797" s="23"/>
      <c r="E797" s="23"/>
      <c r="F797" s="23"/>
    </row>
    <row r="798" spans="1:6">
      <c r="A798" s="4"/>
      <c r="B798" s="23"/>
      <c r="C798" s="23"/>
      <c r="D798" s="23"/>
      <c r="E798" s="23"/>
      <c r="F798" s="23"/>
    </row>
    <row r="799" spans="1:6">
      <c r="A799" s="4"/>
      <c r="B799" s="23"/>
      <c r="C799" s="23"/>
      <c r="D799" s="23"/>
      <c r="E799" s="23"/>
      <c r="F799" s="23"/>
    </row>
    <row r="800" spans="1:6">
      <c r="A800" s="4"/>
      <c r="B800" s="23"/>
      <c r="C800" s="23"/>
      <c r="D800" s="23"/>
      <c r="E800" s="23"/>
      <c r="F800" s="23"/>
    </row>
    <row r="801" spans="1:6">
      <c r="A801" s="4"/>
      <c r="B801" s="23"/>
      <c r="C801" s="23"/>
      <c r="D801" s="23"/>
      <c r="E801" s="23"/>
      <c r="F801" s="23"/>
    </row>
    <row r="802" spans="1:6">
      <c r="A802" s="4"/>
      <c r="B802" s="23"/>
      <c r="C802" s="23"/>
      <c r="D802" s="23"/>
      <c r="E802" s="23"/>
      <c r="F802" s="23"/>
    </row>
    <row r="803" spans="1:6">
      <c r="A803" s="4"/>
      <c r="B803" s="23"/>
      <c r="C803" s="23"/>
      <c r="D803" s="23"/>
      <c r="E803" s="23"/>
      <c r="F803" s="23"/>
    </row>
    <row r="804" spans="1:6">
      <c r="A804" s="4"/>
      <c r="B804" s="23"/>
      <c r="C804" s="23"/>
      <c r="D804" s="23"/>
      <c r="E804" s="23"/>
      <c r="F804" s="23"/>
    </row>
    <row r="805" spans="1:6">
      <c r="A805" s="4"/>
      <c r="B805" s="23"/>
      <c r="C805" s="23"/>
      <c r="D805" s="23"/>
      <c r="E805" s="23"/>
      <c r="F805" s="23"/>
    </row>
    <row r="806" spans="1:6">
      <c r="A806" s="4"/>
      <c r="B806" s="23"/>
      <c r="C806" s="23"/>
      <c r="D806" s="23"/>
      <c r="E806" s="23"/>
      <c r="F806" s="23"/>
    </row>
    <row r="807" spans="1:6">
      <c r="A807" s="4"/>
      <c r="B807" s="23"/>
      <c r="C807" s="23"/>
      <c r="D807" s="23"/>
      <c r="E807" s="23"/>
      <c r="F807" s="23"/>
    </row>
    <row r="808" spans="1:6">
      <c r="A808" s="4"/>
      <c r="B808" s="23"/>
      <c r="C808" s="23"/>
      <c r="D808" s="23"/>
      <c r="E808" s="23"/>
      <c r="F808" s="23"/>
    </row>
    <row r="809" spans="1:6">
      <c r="A809" s="4"/>
      <c r="B809" s="23"/>
      <c r="C809" s="23"/>
      <c r="D809" s="23"/>
      <c r="E809" s="23"/>
      <c r="F809" s="23"/>
    </row>
    <row r="810" spans="1:6">
      <c r="A810" s="4"/>
      <c r="B810" s="23"/>
      <c r="C810" s="23"/>
      <c r="D810" s="23"/>
      <c r="E810" s="23"/>
      <c r="F810" s="23"/>
    </row>
    <row r="811" spans="1:6">
      <c r="A811" s="4"/>
      <c r="B811" s="23"/>
      <c r="C811" s="23"/>
      <c r="D811" s="23"/>
      <c r="E811" s="23"/>
      <c r="F811" s="23"/>
    </row>
    <row r="812" spans="1:6">
      <c r="A812" s="4"/>
      <c r="B812" s="23"/>
      <c r="C812" s="23"/>
      <c r="D812" s="23"/>
      <c r="E812" s="23"/>
      <c r="F812" s="23"/>
    </row>
    <row r="813" spans="1:6">
      <c r="A813" s="4"/>
      <c r="B813" s="23"/>
      <c r="C813" s="23"/>
      <c r="D813" s="23"/>
      <c r="E813" s="23"/>
      <c r="F813" s="23"/>
    </row>
    <row r="814" spans="1:6">
      <c r="A814" s="4"/>
      <c r="B814" s="23"/>
      <c r="C814" s="23"/>
      <c r="D814" s="23"/>
      <c r="E814" s="23"/>
      <c r="F814" s="23"/>
    </row>
    <row r="815" spans="1:6">
      <c r="A815" s="4"/>
      <c r="B815" s="23"/>
      <c r="C815" s="23"/>
      <c r="D815" s="23"/>
      <c r="E815" s="23"/>
      <c r="F815" s="23"/>
    </row>
    <row r="816" spans="1:6">
      <c r="A816" s="4"/>
      <c r="B816" s="23"/>
      <c r="C816" s="23"/>
      <c r="D816" s="23"/>
      <c r="E816" s="23"/>
      <c r="F816" s="23"/>
    </row>
    <row r="817" spans="1:6">
      <c r="A817" s="4"/>
      <c r="B817" s="23"/>
      <c r="C817" s="23"/>
      <c r="D817" s="23"/>
      <c r="E817" s="23"/>
      <c r="F817" s="23"/>
    </row>
    <row r="818" spans="1:6">
      <c r="A818" s="4"/>
      <c r="B818" s="23"/>
      <c r="C818" s="23"/>
      <c r="D818" s="23"/>
      <c r="E818" s="23"/>
      <c r="F818" s="23"/>
    </row>
    <row r="819" spans="1:6">
      <c r="A819" s="4"/>
      <c r="B819" s="23"/>
      <c r="C819" s="23"/>
      <c r="D819" s="23"/>
      <c r="E819" s="23"/>
      <c r="F819" s="23"/>
    </row>
    <row r="820" spans="1:6">
      <c r="A820" s="4"/>
      <c r="B820" s="23"/>
      <c r="C820" s="23"/>
      <c r="D820" s="23"/>
      <c r="E820" s="23"/>
      <c r="F820" s="23"/>
    </row>
    <row r="821" spans="1:6">
      <c r="A821" s="4"/>
      <c r="B821" s="23"/>
      <c r="C821" s="23"/>
      <c r="D821" s="23"/>
      <c r="E821" s="23"/>
      <c r="F821" s="23"/>
    </row>
    <row r="822" spans="1:6">
      <c r="A822" s="4"/>
      <c r="B822" s="23"/>
      <c r="C822" s="23"/>
      <c r="D822" s="23"/>
      <c r="E822" s="23"/>
      <c r="F822" s="23"/>
    </row>
    <row r="823" spans="1:6">
      <c r="A823" s="4"/>
      <c r="B823" s="23"/>
      <c r="C823" s="23"/>
      <c r="D823" s="23"/>
      <c r="E823" s="23"/>
      <c r="F823" s="23"/>
    </row>
    <row r="824" spans="1:6">
      <c r="A824" s="4"/>
      <c r="B824" s="23"/>
      <c r="C824" s="23"/>
      <c r="D824" s="23"/>
      <c r="E824" s="23"/>
      <c r="F824" s="23"/>
    </row>
    <row r="825" spans="1:6">
      <c r="A825" s="4"/>
      <c r="B825" s="23"/>
      <c r="C825" s="23"/>
      <c r="D825" s="23"/>
      <c r="E825" s="23"/>
      <c r="F825" s="23"/>
    </row>
    <row r="826" spans="1:6">
      <c r="A826" s="4"/>
      <c r="B826" s="23"/>
      <c r="C826" s="23"/>
      <c r="D826" s="23"/>
      <c r="E826" s="23"/>
      <c r="F826" s="23"/>
    </row>
    <row r="827" spans="1:6">
      <c r="A827" s="4"/>
      <c r="B827" s="23"/>
      <c r="C827" s="23"/>
      <c r="D827" s="23"/>
      <c r="E827" s="23"/>
      <c r="F827" s="23"/>
    </row>
    <row r="828" spans="1:6">
      <c r="A828" s="4"/>
      <c r="B828" s="23"/>
      <c r="C828" s="23"/>
      <c r="D828" s="23"/>
      <c r="E828" s="23"/>
      <c r="F828" s="23"/>
    </row>
    <row r="829" spans="1:6">
      <c r="A829" s="4"/>
      <c r="B829" s="23"/>
      <c r="C829" s="23"/>
      <c r="D829" s="23"/>
      <c r="E829" s="23"/>
      <c r="F829" s="23"/>
    </row>
    <row r="830" spans="1:6">
      <c r="A830" s="4"/>
      <c r="B830" s="23"/>
      <c r="C830" s="23"/>
      <c r="D830" s="23"/>
      <c r="E830" s="23"/>
      <c r="F830" s="23"/>
    </row>
    <row r="831" spans="1:6">
      <c r="A831" s="4"/>
      <c r="B831" s="23"/>
      <c r="C831" s="23"/>
      <c r="D831" s="23"/>
      <c r="E831" s="23"/>
      <c r="F831" s="23"/>
    </row>
    <row r="832" spans="1:6">
      <c r="A832" s="4"/>
      <c r="B832" s="23"/>
      <c r="C832" s="23"/>
      <c r="D832" s="23"/>
      <c r="E832" s="23"/>
      <c r="F832" s="23"/>
    </row>
    <row r="833" spans="1:6">
      <c r="A833" s="4"/>
      <c r="B833" s="23"/>
      <c r="C833" s="23"/>
      <c r="D833" s="23"/>
      <c r="E833" s="23"/>
      <c r="F833" s="23"/>
    </row>
    <row r="834" spans="1:6">
      <c r="A834" s="4"/>
      <c r="B834" s="23"/>
      <c r="C834" s="23"/>
      <c r="D834" s="23"/>
      <c r="E834" s="23"/>
      <c r="F834" s="23"/>
    </row>
    <row r="835" spans="1:6">
      <c r="A835" s="4"/>
      <c r="B835" s="23"/>
      <c r="C835" s="23"/>
      <c r="D835" s="23"/>
      <c r="E835" s="23"/>
      <c r="F835" s="23"/>
    </row>
    <row r="836" spans="1:6">
      <c r="A836" s="4"/>
      <c r="B836" s="23"/>
      <c r="C836" s="23"/>
      <c r="D836" s="23"/>
      <c r="E836" s="23"/>
      <c r="F836" s="23"/>
    </row>
    <row r="837" spans="1:6">
      <c r="A837" s="4"/>
      <c r="B837" s="23"/>
      <c r="C837" s="23"/>
      <c r="D837" s="23"/>
      <c r="E837" s="23"/>
      <c r="F837" s="23"/>
    </row>
    <row r="838" spans="1:6">
      <c r="A838" s="4"/>
      <c r="B838" s="23"/>
      <c r="C838" s="23"/>
      <c r="D838" s="23"/>
      <c r="E838" s="23"/>
      <c r="F838" s="23"/>
    </row>
    <row r="839" spans="1:6">
      <c r="A839" s="4"/>
      <c r="B839" s="23"/>
      <c r="C839" s="23"/>
      <c r="D839" s="23"/>
      <c r="E839" s="23"/>
      <c r="F839" s="23"/>
    </row>
    <row r="840" spans="1:6">
      <c r="A840" s="4"/>
      <c r="B840" s="23"/>
      <c r="C840" s="23"/>
      <c r="D840" s="23"/>
      <c r="E840" s="23"/>
      <c r="F840" s="23"/>
    </row>
    <row r="841" spans="1:6">
      <c r="A841" s="4"/>
      <c r="B841" s="23"/>
      <c r="C841" s="23"/>
      <c r="D841" s="23"/>
      <c r="E841" s="23"/>
      <c r="F841" s="23"/>
    </row>
    <row r="842" spans="1:6">
      <c r="A842" s="4"/>
      <c r="B842" s="23"/>
      <c r="C842" s="23"/>
      <c r="D842" s="23"/>
      <c r="E842" s="23"/>
      <c r="F842" s="23"/>
    </row>
    <row r="843" spans="1:6">
      <c r="A843" s="4"/>
      <c r="B843" s="23"/>
      <c r="C843" s="23"/>
      <c r="D843" s="23"/>
      <c r="E843" s="23"/>
      <c r="F843" s="23"/>
    </row>
    <row r="844" spans="1:6">
      <c r="A844" s="4"/>
      <c r="B844" s="23"/>
      <c r="C844" s="23"/>
      <c r="D844" s="23"/>
      <c r="E844" s="23"/>
      <c r="F844" s="23"/>
    </row>
    <row r="845" spans="1:6">
      <c r="A845" s="4"/>
      <c r="B845" s="23"/>
      <c r="C845" s="23"/>
      <c r="D845" s="23"/>
      <c r="E845" s="23"/>
      <c r="F845" s="23"/>
    </row>
    <row r="846" spans="1:6">
      <c r="A846" s="4"/>
      <c r="B846" s="23"/>
      <c r="C846" s="23"/>
      <c r="D846" s="23"/>
      <c r="E846" s="23"/>
      <c r="F846" s="23"/>
    </row>
    <row r="847" spans="1:6">
      <c r="A847" s="4"/>
      <c r="B847" s="23"/>
      <c r="C847" s="23"/>
      <c r="D847" s="23"/>
      <c r="E847" s="23"/>
      <c r="F847" s="23"/>
    </row>
    <row r="848" spans="1:6">
      <c r="A848" s="4"/>
      <c r="B848" s="23"/>
      <c r="C848" s="23"/>
      <c r="D848" s="23"/>
      <c r="E848" s="23"/>
      <c r="F848" s="23"/>
    </row>
    <row r="849" spans="1:6">
      <c r="A849" s="4"/>
      <c r="B849" s="23"/>
      <c r="C849" s="23"/>
      <c r="D849" s="23"/>
      <c r="E849" s="23"/>
      <c r="F849" s="23"/>
    </row>
    <row r="850" spans="1:6">
      <c r="A850" s="4"/>
      <c r="B850" s="23"/>
      <c r="C850" s="23"/>
      <c r="D850" s="23"/>
      <c r="E850" s="23"/>
      <c r="F850" s="23"/>
    </row>
    <row r="851" spans="1:6">
      <c r="A851" s="4"/>
      <c r="B851" s="23"/>
      <c r="C851" s="23"/>
      <c r="D851" s="23"/>
      <c r="E851" s="23"/>
      <c r="F851" s="23"/>
    </row>
    <row r="852" spans="1:6">
      <c r="A852" s="4"/>
      <c r="B852" s="23"/>
      <c r="C852" s="23"/>
      <c r="D852" s="23"/>
      <c r="E852" s="23"/>
      <c r="F852" s="23"/>
    </row>
    <row r="853" spans="1:6">
      <c r="A853" s="4"/>
      <c r="B853" s="23"/>
      <c r="C853" s="23"/>
      <c r="D853" s="23"/>
      <c r="E853" s="23"/>
      <c r="F853" s="23"/>
    </row>
    <row r="854" spans="1:6">
      <c r="A854" s="4"/>
      <c r="B854" s="23"/>
      <c r="C854" s="23"/>
      <c r="D854" s="23"/>
      <c r="E854" s="23"/>
      <c r="F854" s="23"/>
    </row>
    <row r="855" spans="1:6">
      <c r="A855" s="4"/>
      <c r="B855" s="23"/>
      <c r="C855" s="23"/>
      <c r="D855" s="23"/>
      <c r="E855" s="23"/>
      <c r="F855" s="23"/>
    </row>
    <row r="856" spans="1:6">
      <c r="A856" s="4"/>
      <c r="B856" s="23"/>
      <c r="C856" s="23"/>
      <c r="D856" s="23"/>
      <c r="E856" s="23"/>
      <c r="F856" s="23"/>
    </row>
    <row r="857" spans="1:6">
      <c r="A857" s="4"/>
      <c r="B857" s="23"/>
      <c r="C857" s="23"/>
      <c r="D857" s="23"/>
      <c r="E857" s="23"/>
      <c r="F857" s="23"/>
    </row>
    <row r="858" spans="1:6">
      <c r="A858" s="4"/>
      <c r="B858" s="23"/>
      <c r="C858" s="23"/>
      <c r="D858" s="23"/>
      <c r="E858" s="23"/>
      <c r="F858" s="23"/>
    </row>
    <row r="859" spans="1:6">
      <c r="A859" s="4"/>
      <c r="B859" s="23"/>
      <c r="C859" s="23"/>
      <c r="D859" s="23"/>
      <c r="E859" s="23"/>
      <c r="F859" s="23"/>
    </row>
    <row r="860" spans="1:6">
      <c r="A860" s="4"/>
      <c r="B860" s="23"/>
      <c r="C860" s="23"/>
      <c r="D860" s="23"/>
      <c r="E860" s="23"/>
      <c r="F860" s="23"/>
    </row>
    <row r="861" spans="1:6">
      <c r="A861" s="4"/>
      <c r="B861" s="23"/>
      <c r="C861" s="23"/>
      <c r="D861" s="23"/>
      <c r="E861" s="23"/>
      <c r="F861" s="23"/>
    </row>
    <row r="862" spans="1:6">
      <c r="A862" s="4"/>
      <c r="B862" s="23"/>
      <c r="C862" s="23"/>
      <c r="D862" s="23"/>
      <c r="E862" s="23"/>
      <c r="F862" s="23"/>
    </row>
    <row r="863" spans="1:6">
      <c r="A863" s="4"/>
      <c r="B863" s="23"/>
      <c r="C863" s="23"/>
      <c r="D863" s="23"/>
      <c r="E863" s="23"/>
      <c r="F863" s="23"/>
    </row>
    <row r="864" spans="1:6">
      <c r="A864" s="4"/>
      <c r="B864" s="23"/>
      <c r="C864" s="23"/>
      <c r="D864" s="23"/>
      <c r="E864" s="23"/>
      <c r="F864" s="23"/>
    </row>
    <row r="865" spans="1:6">
      <c r="A865" s="4"/>
      <c r="B865" s="23"/>
      <c r="C865" s="23"/>
      <c r="D865" s="23"/>
      <c r="E865" s="23"/>
      <c r="F865" s="23"/>
    </row>
    <row r="866" spans="1:6">
      <c r="A866" s="4"/>
      <c r="B866" s="23"/>
      <c r="C866" s="23"/>
      <c r="D866" s="23"/>
      <c r="E866" s="23"/>
      <c r="F866" s="23"/>
    </row>
    <row r="867" spans="1:6">
      <c r="A867" s="4"/>
      <c r="B867" s="23"/>
      <c r="C867" s="23"/>
      <c r="D867" s="23"/>
      <c r="E867" s="23"/>
      <c r="F867" s="23"/>
    </row>
    <row r="868" spans="1:6">
      <c r="A868" s="4"/>
      <c r="B868" s="23"/>
      <c r="C868" s="23"/>
      <c r="D868" s="23"/>
      <c r="E868" s="23"/>
      <c r="F868" s="23"/>
    </row>
    <row r="869" spans="1:6">
      <c r="A869" s="4"/>
      <c r="B869" s="23"/>
      <c r="C869" s="23"/>
      <c r="D869" s="23"/>
      <c r="E869" s="23"/>
      <c r="F869" s="23"/>
    </row>
    <row r="870" spans="1:6">
      <c r="A870" s="4"/>
      <c r="B870" s="23"/>
      <c r="C870" s="23"/>
      <c r="D870" s="23"/>
      <c r="E870" s="23"/>
      <c r="F870" s="23"/>
    </row>
    <row r="871" spans="1:6">
      <c r="A871" s="4"/>
      <c r="B871" s="23"/>
      <c r="C871" s="23"/>
      <c r="D871" s="23"/>
      <c r="E871" s="23"/>
      <c r="F871" s="23"/>
    </row>
    <row r="872" spans="1:6">
      <c r="A872" s="4"/>
      <c r="B872" s="23"/>
      <c r="C872" s="23"/>
      <c r="D872" s="23"/>
      <c r="E872" s="23"/>
      <c r="F872" s="23"/>
    </row>
    <row r="873" spans="1:6">
      <c r="A873" s="4"/>
      <c r="B873" s="23"/>
      <c r="C873" s="23"/>
      <c r="D873" s="23"/>
      <c r="E873" s="23"/>
      <c r="F873" s="23"/>
    </row>
    <row r="874" spans="1:6">
      <c r="A874" s="4"/>
      <c r="B874" s="23"/>
      <c r="C874" s="23"/>
      <c r="D874" s="23"/>
      <c r="E874" s="23"/>
      <c r="F874" s="23"/>
    </row>
    <row r="875" spans="1:6">
      <c r="A875" s="4"/>
      <c r="B875" s="23"/>
      <c r="C875" s="23"/>
      <c r="D875" s="23"/>
      <c r="E875" s="23"/>
      <c r="F875" s="23"/>
    </row>
    <row r="876" spans="1:6">
      <c r="A876" s="4"/>
      <c r="B876" s="23"/>
      <c r="C876" s="23"/>
      <c r="D876" s="23"/>
      <c r="E876" s="23"/>
      <c r="F876" s="23"/>
    </row>
    <row r="877" spans="1:6">
      <c r="A877" s="4"/>
      <c r="B877" s="23"/>
      <c r="C877" s="23"/>
      <c r="D877" s="23"/>
      <c r="E877" s="23"/>
      <c r="F877" s="23"/>
    </row>
    <row r="878" spans="1:6">
      <c r="A878" s="4"/>
      <c r="B878" s="23"/>
      <c r="C878" s="23"/>
      <c r="D878" s="23"/>
      <c r="E878" s="23"/>
      <c r="F878" s="23"/>
    </row>
    <row r="879" spans="1:6">
      <c r="A879" s="4"/>
      <c r="B879" s="23"/>
      <c r="C879" s="23"/>
      <c r="D879" s="23"/>
      <c r="E879" s="23"/>
      <c r="F879" s="23"/>
    </row>
    <row r="880" spans="1:6">
      <c r="A880" s="4"/>
      <c r="B880" s="23"/>
      <c r="C880" s="23"/>
      <c r="D880" s="23"/>
      <c r="E880" s="23"/>
      <c r="F880" s="23"/>
    </row>
    <row r="881" spans="1:6">
      <c r="A881" s="4"/>
      <c r="B881" s="23"/>
      <c r="C881" s="23"/>
      <c r="D881" s="23"/>
      <c r="E881" s="23"/>
      <c r="F881" s="23"/>
    </row>
    <row r="882" spans="1:6">
      <c r="A882" s="4"/>
      <c r="B882" s="23"/>
      <c r="C882" s="23"/>
      <c r="D882" s="23"/>
      <c r="E882" s="23"/>
      <c r="F882" s="23"/>
    </row>
    <row r="883" spans="1:6">
      <c r="A883" s="4"/>
      <c r="B883" s="23"/>
      <c r="C883" s="23"/>
      <c r="D883" s="23"/>
      <c r="E883" s="23"/>
      <c r="F883" s="23"/>
    </row>
    <row r="884" spans="1:6">
      <c r="A884" s="4"/>
      <c r="B884" s="23"/>
      <c r="C884" s="23"/>
      <c r="D884" s="23"/>
      <c r="E884" s="23"/>
      <c r="F884" s="23"/>
    </row>
    <row r="885" spans="1:6">
      <c r="A885" s="4"/>
      <c r="B885" s="23"/>
      <c r="C885" s="23"/>
      <c r="D885" s="23"/>
      <c r="E885" s="23"/>
      <c r="F885" s="23"/>
    </row>
    <row r="886" spans="1:6">
      <c r="A886" s="4"/>
      <c r="B886" s="23"/>
      <c r="C886" s="23"/>
      <c r="D886" s="23"/>
      <c r="E886" s="23"/>
      <c r="F886" s="23"/>
    </row>
    <row r="887" spans="1:6">
      <c r="A887" s="4"/>
      <c r="B887" s="23"/>
      <c r="C887" s="23"/>
      <c r="D887" s="23"/>
      <c r="E887" s="23"/>
      <c r="F887" s="23"/>
    </row>
    <row r="888" spans="1:6">
      <c r="A888" s="4"/>
      <c r="B888" s="23"/>
      <c r="C888" s="23"/>
      <c r="D888" s="23"/>
      <c r="E888" s="23"/>
      <c r="F888" s="23"/>
    </row>
    <row r="889" spans="1:6">
      <c r="A889" s="4"/>
      <c r="B889" s="23"/>
      <c r="C889" s="23"/>
      <c r="D889" s="23"/>
      <c r="E889" s="23"/>
      <c r="F889" s="23"/>
    </row>
    <row r="890" spans="1:6">
      <c r="A890" s="4"/>
      <c r="B890" s="23"/>
      <c r="C890" s="23"/>
      <c r="D890" s="23"/>
      <c r="E890" s="23"/>
      <c r="F890" s="23"/>
    </row>
    <row r="891" spans="1:6">
      <c r="A891" s="4"/>
      <c r="B891" s="23"/>
      <c r="C891" s="23"/>
      <c r="D891" s="23"/>
      <c r="E891" s="23"/>
      <c r="F891" s="23"/>
    </row>
    <row r="892" spans="1:6">
      <c r="A892" s="4"/>
      <c r="B892" s="23"/>
      <c r="C892" s="23"/>
      <c r="D892" s="23"/>
      <c r="E892" s="23"/>
      <c r="F892" s="23"/>
    </row>
    <row r="893" spans="1:6">
      <c r="A893" s="4"/>
      <c r="B893" s="23"/>
      <c r="C893" s="23"/>
      <c r="D893" s="23"/>
      <c r="E893" s="23"/>
      <c r="F893" s="23"/>
    </row>
    <row r="894" spans="1:6">
      <c r="A894" s="4"/>
      <c r="B894" s="23"/>
      <c r="C894" s="23"/>
      <c r="D894" s="23"/>
      <c r="E894" s="23"/>
      <c r="F894" s="23"/>
    </row>
    <row r="895" spans="1:6">
      <c r="A895" s="4"/>
      <c r="B895" s="23"/>
      <c r="C895" s="23"/>
      <c r="D895" s="23"/>
      <c r="E895" s="23"/>
      <c r="F895" s="23"/>
    </row>
    <row r="896" spans="1:6">
      <c r="A896" s="4"/>
      <c r="B896" s="23"/>
      <c r="C896" s="23"/>
      <c r="D896" s="23"/>
      <c r="E896" s="23"/>
      <c r="F896" s="23"/>
    </row>
    <row r="897" spans="1:6">
      <c r="A897" s="4"/>
      <c r="B897" s="23"/>
      <c r="C897" s="23"/>
      <c r="D897" s="23"/>
      <c r="E897" s="23"/>
      <c r="F897" s="23"/>
    </row>
    <row r="898" spans="1:6">
      <c r="A898" s="4"/>
      <c r="B898" s="23"/>
      <c r="C898" s="23"/>
      <c r="D898" s="23"/>
      <c r="E898" s="23"/>
      <c r="F898" s="23"/>
    </row>
    <row r="899" spans="1:6">
      <c r="A899" s="4"/>
      <c r="B899" s="23"/>
      <c r="C899" s="23"/>
      <c r="D899" s="23"/>
      <c r="E899" s="23"/>
      <c r="F899" s="23"/>
    </row>
    <row r="900" spans="1:6">
      <c r="A900" s="4"/>
      <c r="B900" s="23"/>
      <c r="C900" s="23"/>
      <c r="D900" s="23"/>
      <c r="E900" s="23"/>
      <c r="F900" s="23"/>
    </row>
    <row r="901" spans="1:6">
      <c r="A901" s="4"/>
      <c r="B901" s="23"/>
      <c r="C901" s="23"/>
      <c r="D901" s="23"/>
      <c r="E901" s="23"/>
      <c r="F901" s="23"/>
    </row>
    <row r="902" spans="1:6">
      <c r="A902" s="4"/>
      <c r="B902" s="23"/>
      <c r="C902" s="23"/>
      <c r="D902" s="23"/>
      <c r="E902" s="23"/>
      <c r="F902" s="23"/>
    </row>
    <row r="903" spans="1:6">
      <c r="A903" s="4"/>
      <c r="B903" s="23"/>
      <c r="C903" s="23"/>
      <c r="D903" s="23"/>
      <c r="E903" s="23"/>
      <c r="F903" s="23"/>
    </row>
    <row r="904" spans="1:6">
      <c r="A904" s="4"/>
      <c r="B904" s="23"/>
      <c r="C904" s="23"/>
      <c r="D904" s="23"/>
      <c r="E904" s="23"/>
      <c r="F904" s="23"/>
    </row>
    <row r="905" spans="1:6">
      <c r="A905" s="4"/>
      <c r="B905" s="23"/>
      <c r="C905" s="23"/>
      <c r="D905" s="23"/>
      <c r="E905" s="23"/>
      <c r="F905" s="23"/>
    </row>
    <row r="906" spans="1:6">
      <c r="A906" s="4"/>
      <c r="B906" s="23"/>
      <c r="C906" s="23"/>
      <c r="D906" s="23"/>
      <c r="E906" s="23"/>
      <c r="F906" s="23"/>
    </row>
    <row r="907" spans="1:6">
      <c r="A907" s="4"/>
      <c r="B907" s="23"/>
      <c r="C907" s="23"/>
      <c r="D907" s="23"/>
      <c r="E907" s="23"/>
      <c r="F907" s="23"/>
    </row>
    <row r="908" spans="1:6">
      <c r="A908" s="4"/>
      <c r="B908" s="23"/>
      <c r="C908" s="23"/>
      <c r="D908" s="23"/>
      <c r="E908" s="23"/>
      <c r="F908" s="23"/>
    </row>
    <row r="909" spans="1:6">
      <c r="A909" s="4"/>
      <c r="B909" s="23"/>
      <c r="C909" s="23"/>
      <c r="D909" s="23"/>
      <c r="E909" s="23"/>
      <c r="F909" s="23"/>
    </row>
    <row r="910" spans="1:6">
      <c r="A910" s="4"/>
      <c r="B910" s="23"/>
      <c r="C910" s="23"/>
      <c r="D910" s="23"/>
      <c r="E910" s="23"/>
      <c r="F910" s="23"/>
    </row>
    <row r="911" spans="1:6">
      <c r="A911" s="4"/>
      <c r="B911" s="23"/>
      <c r="C911" s="23"/>
      <c r="D911" s="23"/>
      <c r="E911" s="23"/>
      <c r="F911" s="23"/>
    </row>
    <row r="912" spans="1:6">
      <c r="A912" s="4"/>
      <c r="B912" s="23"/>
      <c r="C912" s="23"/>
      <c r="D912" s="23"/>
      <c r="E912" s="23"/>
      <c r="F912" s="23"/>
    </row>
    <row r="913" spans="1:6">
      <c r="A913" s="4"/>
      <c r="B913" s="23"/>
      <c r="C913" s="23"/>
      <c r="D913" s="23"/>
      <c r="E913" s="23"/>
      <c r="F913" s="23"/>
    </row>
    <row r="914" spans="1:6">
      <c r="A914" s="4"/>
      <c r="B914" s="23"/>
      <c r="C914" s="23"/>
      <c r="D914" s="23"/>
      <c r="E914" s="23"/>
      <c r="F914" s="23"/>
    </row>
    <row r="915" spans="1:6">
      <c r="A915" s="4"/>
      <c r="B915" s="23"/>
      <c r="C915" s="23"/>
      <c r="D915" s="23"/>
      <c r="E915" s="23"/>
      <c r="F915" s="23"/>
    </row>
    <row r="916" spans="1:6">
      <c r="A916" s="4"/>
      <c r="B916" s="23"/>
      <c r="C916" s="23"/>
      <c r="D916" s="23"/>
      <c r="E916" s="23"/>
      <c r="F916" s="23"/>
    </row>
    <row r="917" spans="1:6">
      <c r="A917" s="4"/>
      <c r="B917" s="23"/>
      <c r="C917" s="23"/>
      <c r="D917" s="23"/>
      <c r="E917" s="23"/>
      <c r="F917" s="23"/>
    </row>
    <row r="918" spans="1:6">
      <c r="A918" s="4"/>
      <c r="B918" s="23"/>
      <c r="C918" s="23"/>
      <c r="D918" s="23"/>
      <c r="E918" s="23"/>
      <c r="F918" s="23"/>
    </row>
    <row r="919" spans="1:6">
      <c r="A919" s="4"/>
      <c r="B919" s="23"/>
      <c r="C919" s="23"/>
      <c r="D919" s="23"/>
      <c r="E919" s="23"/>
      <c r="F919" s="23"/>
    </row>
    <row r="920" spans="1:6">
      <c r="A920" s="4"/>
      <c r="B920" s="23"/>
      <c r="C920" s="23"/>
      <c r="D920" s="23"/>
      <c r="E920" s="23"/>
      <c r="F920" s="23"/>
    </row>
    <row r="921" spans="1:6">
      <c r="A921" s="4"/>
      <c r="B921" s="23"/>
      <c r="C921" s="23"/>
      <c r="D921" s="23"/>
      <c r="E921" s="23"/>
      <c r="F921" s="23"/>
    </row>
    <row r="922" spans="1:6">
      <c r="A922" s="4"/>
      <c r="B922" s="23"/>
      <c r="C922" s="23"/>
      <c r="D922" s="23"/>
      <c r="E922" s="23"/>
      <c r="F922" s="23"/>
    </row>
    <row r="923" spans="1:6">
      <c r="A923" s="4"/>
      <c r="B923" s="23"/>
      <c r="C923" s="23"/>
      <c r="D923" s="23"/>
      <c r="E923" s="23"/>
      <c r="F923" s="23"/>
    </row>
    <row r="924" spans="1:6">
      <c r="A924" s="4"/>
      <c r="B924" s="23"/>
      <c r="C924" s="23"/>
      <c r="D924" s="23"/>
      <c r="E924" s="23"/>
      <c r="F924" s="23"/>
    </row>
    <row r="925" spans="1:6">
      <c r="A925" s="4"/>
      <c r="B925" s="23"/>
      <c r="C925" s="23"/>
      <c r="D925" s="23"/>
      <c r="E925" s="23"/>
      <c r="F925" s="23"/>
    </row>
    <row r="926" spans="1:6">
      <c r="A926" s="4"/>
      <c r="B926" s="23"/>
      <c r="C926" s="23"/>
      <c r="D926" s="23"/>
      <c r="E926" s="23"/>
      <c r="F926" s="23"/>
    </row>
    <row r="927" spans="1:6">
      <c r="A927" s="4"/>
      <c r="B927" s="23"/>
      <c r="C927" s="23"/>
      <c r="D927" s="23"/>
      <c r="E927" s="23"/>
      <c r="F927" s="23"/>
    </row>
    <row r="928" spans="1:6">
      <c r="A928" s="4"/>
      <c r="B928" s="23"/>
      <c r="C928" s="23"/>
      <c r="D928" s="23"/>
      <c r="E928" s="23"/>
      <c r="F928" s="23"/>
    </row>
    <row r="929" spans="1:6">
      <c r="A929" s="4"/>
      <c r="B929" s="23"/>
      <c r="C929" s="23"/>
      <c r="D929" s="23"/>
      <c r="E929" s="23"/>
      <c r="F929" s="23"/>
    </row>
    <row r="930" spans="1:6">
      <c r="A930" s="4"/>
      <c r="B930" s="23"/>
      <c r="C930" s="23"/>
      <c r="D930" s="23"/>
      <c r="E930" s="23"/>
      <c r="F930" s="23"/>
    </row>
    <row r="931" spans="1:6">
      <c r="A931" s="4"/>
      <c r="B931" s="23"/>
      <c r="C931" s="23"/>
      <c r="D931" s="23"/>
      <c r="E931" s="23"/>
      <c r="F931" s="23"/>
    </row>
    <row r="932" spans="1:6">
      <c r="A932" s="4"/>
      <c r="B932" s="23"/>
      <c r="C932" s="23"/>
      <c r="D932" s="23"/>
      <c r="E932" s="23"/>
      <c r="F932" s="23"/>
    </row>
    <row r="933" spans="1:6">
      <c r="A933" s="4"/>
      <c r="B933" s="23"/>
      <c r="C933" s="23"/>
      <c r="D933" s="23"/>
      <c r="E933" s="23"/>
      <c r="F933" s="23"/>
    </row>
    <row r="934" spans="1:6">
      <c r="A934" s="4"/>
      <c r="B934" s="23"/>
      <c r="C934" s="23"/>
      <c r="D934" s="23"/>
      <c r="E934" s="23"/>
      <c r="F934" s="23"/>
    </row>
    <row r="935" spans="1:6">
      <c r="A935" s="4"/>
      <c r="B935" s="23"/>
      <c r="C935" s="23"/>
      <c r="D935" s="23"/>
      <c r="E935" s="23"/>
      <c r="F935" s="23"/>
    </row>
    <row r="936" spans="1:6">
      <c r="A936" s="4"/>
      <c r="B936" s="23"/>
      <c r="C936" s="23"/>
      <c r="D936" s="23"/>
      <c r="E936" s="23"/>
      <c r="F936" s="23"/>
    </row>
    <row r="937" spans="1:6">
      <c r="A937" s="4"/>
      <c r="B937" s="23"/>
      <c r="C937" s="23"/>
      <c r="D937" s="23"/>
      <c r="E937" s="23"/>
      <c r="F937" s="23"/>
    </row>
    <row r="938" spans="1:6">
      <c r="A938" s="4"/>
      <c r="B938" s="23"/>
      <c r="C938" s="23"/>
      <c r="D938" s="23"/>
      <c r="E938" s="23"/>
      <c r="F938" s="23"/>
    </row>
    <row r="939" spans="1:6">
      <c r="A939" s="4"/>
      <c r="B939" s="23"/>
      <c r="C939" s="23"/>
      <c r="D939" s="23"/>
      <c r="E939" s="23"/>
      <c r="F939" s="23"/>
    </row>
    <row r="940" spans="1:6">
      <c r="A940" s="4"/>
      <c r="B940" s="23"/>
      <c r="C940" s="23"/>
      <c r="D940" s="23"/>
      <c r="E940" s="23"/>
      <c r="F940" s="23"/>
    </row>
    <row r="941" spans="1:6">
      <c r="A941" s="4"/>
      <c r="B941" s="23"/>
      <c r="C941" s="23"/>
      <c r="D941" s="23"/>
      <c r="E941" s="23"/>
      <c r="F941" s="23"/>
    </row>
    <row r="942" spans="1:6">
      <c r="A942" s="4"/>
      <c r="B942" s="23"/>
      <c r="C942" s="23"/>
      <c r="D942" s="23"/>
      <c r="E942" s="23"/>
      <c r="F942" s="23"/>
    </row>
    <row r="943" spans="1:6">
      <c r="A943" s="4"/>
      <c r="B943" s="23"/>
      <c r="C943" s="23"/>
      <c r="D943" s="23"/>
      <c r="E943" s="23"/>
      <c r="F943" s="23"/>
    </row>
    <row r="944" spans="1:6">
      <c r="A944" s="4"/>
      <c r="B944" s="23"/>
      <c r="C944" s="23"/>
      <c r="D944" s="23"/>
      <c r="E944" s="23"/>
      <c r="F944" s="23"/>
    </row>
    <row r="945" spans="1:6">
      <c r="A945" s="4"/>
      <c r="B945" s="23"/>
      <c r="C945" s="23"/>
      <c r="D945" s="23"/>
      <c r="E945" s="23"/>
      <c r="F945" s="23"/>
    </row>
    <row r="946" spans="1:6">
      <c r="A946" s="4"/>
      <c r="B946" s="23"/>
      <c r="C946" s="23"/>
      <c r="D946" s="23"/>
      <c r="E946" s="23"/>
      <c r="F946" s="23"/>
    </row>
    <row r="947" spans="1:6">
      <c r="A947" s="4"/>
      <c r="B947" s="23"/>
      <c r="C947" s="23"/>
      <c r="D947" s="23"/>
      <c r="E947" s="23"/>
      <c r="F947" s="23"/>
    </row>
    <row r="948" spans="1:6">
      <c r="A948" s="4"/>
      <c r="B948" s="23"/>
      <c r="C948" s="23"/>
      <c r="D948" s="23"/>
      <c r="E948" s="23"/>
      <c r="F948" s="23"/>
    </row>
    <row r="949" spans="1:6">
      <c r="A949" s="4"/>
      <c r="B949" s="23"/>
      <c r="C949" s="23"/>
      <c r="D949" s="23"/>
      <c r="E949" s="23"/>
      <c r="F949" s="23"/>
    </row>
    <row r="950" spans="1:6">
      <c r="A950" s="4"/>
      <c r="B950" s="23"/>
      <c r="C950" s="23"/>
      <c r="D950" s="23"/>
      <c r="E950" s="23"/>
      <c r="F950" s="23"/>
    </row>
    <row r="951" spans="1:6">
      <c r="A951" s="4"/>
      <c r="B951" s="23"/>
      <c r="C951" s="23"/>
      <c r="D951" s="23"/>
      <c r="E951" s="23"/>
      <c r="F951" s="23"/>
    </row>
    <row r="952" spans="1:6">
      <c r="A952" s="4"/>
      <c r="B952" s="23"/>
      <c r="C952" s="23"/>
      <c r="D952" s="23"/>
      <c r="E952" s="23"/>
      <c r="F952" s="23"/>
    </row>
    <row r="953" spans="1:6">
      <c r="A953" s="4"/>
      <c r="B953" s="23"/>
      <c r="C953" s="23"/>
      <c r="D953" s="23"/>
      <c r="E953" s="23"/>
      <c r="F953" s="23"/>
    </row>
    <row r="954" spans="1:6">
      <c r="A954" s="4"/>
      <c r="B954" s="23"/>
      <c r="C954" s="23"/>
      <c r="D954" s="23"/>
      <c r="E954" s="23"/>
      <c r="F954" s="23"/>
    </row>
    <row r="955" spans="1:6">
      <c r="A955" s="4"/>
      <c r="B955" s="23"/>
      <c r="C955" s="23"/>
      <c r="D955" s="23"/>
      <c r="E955" s="23"/>
      <c r="F955" s="23"/>
    </row>
    <row r="956" spans="1:6">
      <c r="A956" s="4"/>
      <c r="B956" s="23"/>
      <c r="C956" s="23"/>
      <c r="D956" s="23"/>
      <c r="E956" s="23"/>
      <c r="F956" s="23"/>
    </row>
    <row r="957" spans="1:6">
      <c r="A957" s="4"/>
      <c r="B957" s="23"/>
      <c r="C957" s="23"/>
      <c r="D957" s="23"/>
      <c r="E957" s="23"/>
      <c r="F957" s="23"/>
    </row>
    <row r="958" spans="1:6">
      <c r="A958" s="4"/>
      <c r="B958" s="23"/>
      <c r="C958" s="23"/>
      <c r="D958" s="23"/>
      <c r="E958" s="23"/>
      <c r="F958" s="23"/>
    </row>
    <row r="959" spans="1:6">
      <c r="A959" s="4"/>
      <c r="B959" s="23"/>
      <c r="C959" s="23"/>
      <c r="D959" s="23"/>
      <c r="E959" s="23"/>
      <c r="F959" s="23"/>
    </row>
    <row r="960" spans="1:6">
      <c r="A960" s="4"/>
      <c r="B960" s="23"/>
      <c r="C960" s="23"/>
      <c r="D960" s="23"/>
      <c r="E960" s="23"/>
      <c r="F960" s="23"/>
    </row>
    <row r="961" spans="1:6">
      <c r="A961" s="4"/>
      <c r="B961" s="23"/>
      <c r="C961" s="23"/>
      <c r="D961" s="23"/>
      <c r="E961" s="23"/>
      <c r="F961" s="23"/>
    </row>
    <row r="962" spans="1:6">
      <c r="A962" s="4"/>
      <c r="B962" s="23"/>
      <c r="C962" s="23"/>
      <c r="D962" s="23"/>
      <c r="E962" s="23"/>
      <c r="F962" s="23"/>
    </row>
    <row r="963" spans="1:6">
      <c r="A963" s="4"/>
      <c r="B963" s="23"/>
      <c r="C963" s="23"/>
      <c r="D963" s="23"/>
      <c r="E963" s="23"/>
      <c r="F963" s="23"/>
    </row>
    <row r="964" spans="1:6">
      <c r="A964" s="4"/>
      <c r="B964" s="23"/>
      <c r="C964" s="23"/>
      <c r="D964" s="23"/>
      <c r="E964" s="23"/>
      <c r="F964" s="23"/>
    </row>
    <row r="965" spans="1:6">
      <c r="A965" s="4"/>
      <c r="B965" s="23"/>
      <c r="C965" s="23"/>
      <c r="D965" s="23"/>
      <c r="E965" s="23"/>
      <c r="F965" s="23"/>
    </row>
    <row r="966" spans="1:6">
      <c r="A966" s="4"/>
      <c r="B966" s="23"/>
      <c r="C966" s="23"/>
      <c r="D966" s="23"/>
      <c r="E966" s="23"/>
      <c r="F966" s="23"/>
    </row>
    <row r="967" spans="1:6">
      <c r="A967" s="4"/>
      <c r="B967" s="23"/>
      <c r="C967" s="23"/>
      <c r="D967" s="23"/>
      <c r="E967" s="23"/>
      <c r="F967" s="23"/>
    </row>
    <row r="968" spans="1:6">
      <c r="A968" s="4"/>
      <c r="B968" s="23"/>
      <c r="C968" s="23"/>
      <c r="D968" s="23"/>
      <c r="E968" s="23"/>
      <c r="F968" s="23"/>
    </row>
    <row r="969" spans="1:6">
      <c r="A969" s="4"/>
      <c r="B969" s="23"/>
      <c r="C969" s="23"/>
      <c r="D969" s="23"/>
      <c r="E969" s="23"/>
      <c r="F969" s="23"/>
    </row>
    <row r="970" spans="1:6">
      <c r="A970" s="4"/>
      <c r="B970" s="23"/>
      <c r="C970" s="23"/>
      <c r="D970" s="23"/>
      <c r="E970" s="23"/>
      <c r="F970" s="23"/>
    </row>
    <row r="971" spans="1:6">
      <c r="A971" s="4"/>
      <c r="B971" s="23"/>
      <c r="C971" s="23"/>
      <c r="D971" s="23"/>
      <c r="E971" s="23"/>
      <c r="F971" s="23"/>
    </row>
    <row r="972" spans="1:6">
      <c r="A972" s="4"/>
      <c r="B972" s="23"/>
      <c r="C972" s="23"/>
      <c r="D972" s="23"/>
      <c r="E972" s="23"/>
      <c r="F972" s="23"/>
    </row>
    <row r="973" spans="1:6">
      <c r="A973" s="4"/>
      <c r="B973" s="23"/>
      <c r="C973" s="23"/>
      <c r="D973" s="23"/>
      <c r="E973" s="23"/>
      <c r="F973" s="23"/>
    </row>
    <row r="974" spans="1:6">
      <c r="A974" s="4"/>
      <c r="B974" s="23"/>
      <c r="C974" s="23"/>
      <c r="D974" s="23"/>
      <c r="E974" s="23"/>
      <c r="F974" s="23"/>
    </row>
    <row r="975" spans="1:6">
      <c r="A975" s="4"/>
      <c r="B975" s="23"/>
      <c r="C975" s="23"/>
      <c r="D975" s="23"/>
      <c r="E975" s="23"/>
      <c r="F975" s="23"/>
    </row>
    <row r="976" spans="1:6">
      <c r="A976" s="4"/>
      <c r="B976" s="23"/>
      <c r="C976" s="23"/>
      <c r="D976" s="23"/>
      <c r="E976" s="23"/>
      <c r="F976" s="23"/>
    </row>
    <row r="977" spans="1:6">
      <c r="A977" s="4"/>
      <c r="B977" s="23"/>
      <c r="C977" s="23"/>
      <c r="D977" s="23"/>
      <c r="E977" s="23"/>
      <c r="F977" s="23"/>
    </row>
    <row r="978" spans="1:6">
      <c r="A978" s="4"/>
      <c r="B978" s="23"/>
      <c r="C978" s="23"/>
      <c r="D978" s="23"/>
      <c r="E978" s="23"/>
      <c r="F978" s="23"/>
    </row>
    <row r="979" spans="1:6">
      <c r="A979" s="4"/>
      <c r="B979" s="23"/>
      <c r="C979" s="23"/>
      <c r="D979" s="23"/>
      <c r="E979" s="23"/>
      <c r="F979" s="23"/>
    </row>
    <row r="980" spans="1:6">
      <c r="A980" s="4"/>
      <c r="B980" s="23"/>
      <c r="C980" s="23"/>
      <c r="D980" s="23"/>
      <c r="E980" s="23"/>
      <c r="F980" s="23"/>
    </row>
    <row r="981" spans="1:6">
      <c r="A981" s="4"/>
      <c r="B981" s="23"/>
      <c r="C981" s="23"/>
      <c r="D981" s="23"/>
      <c r="E981" s="23"/>
      <c r="F981" s="23"/>
    </row>
    <row r="982" spans="1:6">
      <c r="A982" s="4"/>
      <c r="B982" s="23"/>
      <c r="C982" s="23"/>
      <c r="D982" s="23"/>
      <c r="E982" s="23"/>
      <c r="F982" s="23"/>
    </row>
    <row r="983" spans="1:6">
      <c r="A983" s="4"/>
      <c r="B983" s="23"/>
      <c r="C983" s="23"/>
      <c r="D983" s="23"/>
      <c r="E983" s="23"/>
      <c r="F983" s="23"/>
    </row>
    <row r="984" spans="1:6">
      <c r="A984" s="4"/>
      <c r="B984" s="23"/>
      <c r="C984" s="23"/>
      <c r="D984" s="23"/>
      <c r="E984" s="23"/>
      <c r="F984" s="23"/>
    </row>
    <row r="985" spans="1:6">
      <c r="A985" s="4"/>
      <c r="B985" s="23"/>
      <c r="C985" s="23"/>
      <c r="D985" s="23"/>
      <c r="E985" s="23"/>
      <c r="F985" s="23"/>
    </row>
    <row r="986" spans="1:6">
      <c r="A986" s="4"/>
      <c r="B986" s="23"/>
      <c r="C986" s="23"/>
      <c r="D986" s="23"/>
      <c r="E986" s="23"/>
      <c r="F986" s="23"/>
    </row>
    <row r="987" spans="1:6">
      <c r="A987" s="4"/>
      <c r="B987" s="23"/>
      <c r="C987" s="23"/>
      <c r="D987" s="23"/>
      <c r="E987" s="23"/>
      <c r="F987" s="23"/>
    </row>
    <row r="988" spans="1:6">
      <c r="A988" s="4"/>
      <c r="B988" s="23"/>
      <c r="C988" s="23"/>
      <c r="D988" s="23"/>
      <c r="E988" s="23"/>
      <c r="F988" s="23"/>
    </row>
    <row r="989" spans="1:6">
      <c r="A989" s="4"/>
      <c r="B989" s="23"/>
      <c r="C989" s="23"/>
      <c r="D989" s="23"/>
      <c r="E989" s="23"/>
      <c r="F989" s="23"/>
    </row>
    <row r="990" spans="1:6">
      <c r="A990" s="4"/>
      <c r="B990" s="23"/>
      <c r="C990" s="23"/>
      <c r="D990" s="23"/>
      <c r="E990" s="23"/>
      <c r="F990" s="23"/>
    </row>
    <row r="991" spans="1:6">
      <c r="A991" s="4"/>
      <c r="B991" s="23"/>
      <c r="C991" s="23"/>
      <c r="D991" s="23"/>
      <c r="E991" s="23"/>
      <c r="F991" s="23"/>
    </row>
    <row r="992" spans="1:6">
      <c r="A992" s="4"/>
      <c r="B992" s="23"/>
      <c r="C992" s="23"/>
      <c r="D992" s="23"/>
      <c r="E992" s="23"/>
      <c r="F992" s="23"/>
    </row>
    <row r="993" spans="1:6">
      <c r="A993" s="4"/>
      <c r="B993" s="23"/>
      <c r="C993" s="23"/>
      <c r="D993" s="23"/>
      <c r="E993" s="23"/>
      <c r="F993" s="23"/>
    </row>
    <row r="994" spans="1:6">
      <c r="A994" s="4"/>
      <c r="B994" s="23"/>
      <c r="C994" s="23"/>
      <c r="D994" s="23"/>
      <c r="E994" s="23"/>
      <c r="F994" s="23"/>
    </row>
    <row r="995" spans="1:6">
      <c r="A995" s="4"/>
      <c r="B995" s="23"/>
      <c r="C995" s="23"/>
      <c r="D995" s="23"/>
      <c r="E995" s="23"/>
      <c r="F995" s="23"/>
    </row>
    <row r="996" spans="1:6">
      <c r="A996" s="4"/>
      <c r="B996" s="23"/>
      <c r="C996" s="23"/>
      <c r="D996" s="23"/>
      <c r="E996" s="23"/>
      <c r="F996" s="23"/>
    </row>
    <row r="997" spans="1:6">
      <c r="A997" s="4"/>
      <c r="B997" s="23"/>
      <c r="C997" s="23"/>
      <c r="D997" s="23"/>
      <c r="E997" s="23"/>
      <c r="F997" s="23"/>
    </row>
    <row r="998" spans="1:6">
      <c r="A998" s="4"/>
      <c r="B998" s="23"/>
      <c r="C998" s="23"/>
      <c r="D998" s="23"/>
      <c r="E998" s="23"/>
      <c r="F998" s="23"/>
    </row>
    <row r="999" spans="1:6">
      <c r="A999" s="4"/>
      <c r="B999" s="23"/>
      <c r="C999" s="23"/>
      <c r="D999" s="23"/>
      <c r="E999" s="23"/>
      <c r="F999" s="23"/>
    </row>
    <row r="1000" spans="1:6">
      <c r="A1000" s="4"/>
      <c r="B1000" s="23"/>
      <c r="C1000" s="23"/>
      <c r="D1000" s="23"/>
      <c r="E1000" s="23"/>
      <c r="F1000" s="23"/>
    </row>
    <row r="1001" spans="1:6">
      <c r="A1001" s="4"/>
      <c r="B1001" s="23"/>
      <c r="C1001" s="23"/>
      <c r="D1001" s="23"/>
      <c r="E1001" s="23"/>
      <c r="F1001" s="23"/>
    </row>
    <row r="1002" spans="1:6">
      <c r="A1002" s="4"/>
      <c r="B1002" s="23"/>
      <c r="C1002" s="23"/>
      <c r="D1002" s="23"/>
      <c r="E1002" s="23"/>
      <c r="F1002" s="23"/>
    </row>
    <row r="1003" spans="1:6">
      <c r="A1003" s="4"/>
      <c r="B1003" s="23"/>
      <c r="C1003" s="23"/>
      <c r="D1003" s="23"/>
      <c r="E1003" s="23"/>
      <c r="F1003" s="23"/>
    </row>
    <row r="1004" spans="1:6">
      <c r="A1004" s="4"/>
      <c r="B1004" s="23"/>
      <c r="C1004" s="23"/>
      <c r="D1004" s="23"/>
      <c r="E1004" s="23"/>
      <c r="F1004" s="23"/>
    </row>
    <row r="1005" spans="1:6">
      <c r="A1005" s="4"/>
      <c r="B1005" s="23"/>
      <c r="C1005" s="23"/>
      <c r="D1005" s="23"/>
      <c r="E1005" s="23"/>
      <c r="F1005" s="23"/>
    </row>
    <row r="1006" spans="1:6">
      <c r="A1006" s="4"/>
      <c r="B1006" s="23"/>
      <c r="C1006" s="23"/>
      <c r="D1006" s="23"/>
      <c r="E1006" s="23"/>
      <c r="F1006" s="23"/>
    </row>
    <row r="1007" spans="1:6">
      <c r="A1007" s="4"/>
      <c r="B1007" s="23"/>
      <c r="C1007" s="23"/>
      <c r="D1007" s="23"/>
      <c r="E1007" s="23"/>
      <c r="F1007" s="23"/>
    </row>
    <row r="1008" spans="1:6">
      <c r="A1008" s="4"/>
      <c r="B1008" s="23"/>
      <c r="C1008" s="23"/>
      <c r="D1008" s="23"/>
      <c r="E1008" s="23"/>
      <c r="F1008" s="23"/>
    </row>
    <row r="1009" spans="1:6">
      <c r="A1009" s="4"/>
      <c r="B1009" s="23"/>
      <c r="C1009" s="23"/>
      <c r="D1009" s="23"/>
      <c r="E1009" s="23"/>
      <c r="F1009" s="23"/>
    </row>
    <row r="1010" spans="1:6">
      <c r="A1010" s="4"/>
      <c r="B1010" s="23"/>
      <c r="C1010" s="23"/>
      <c r="D1010" s="23"/>
      <c r="E1010" s="23"/>
      <c r="F1010" s="23"/>
    </row>
    <row r="1011" spans="1:6">
      <c r="A1011" s="4"/>
      <c r="B1011" s="23"/>
      <c r="C1011" s="23"/>
      <c r="D1011" s="23"/>
      <c r="E1011" s="23"/>
      <c r="F1011" s="23"/>
    </row>
    <row r="1012" spans="1:6">
      <c r="A1012" s="4"/>
      <c r="B1012" s="23"/>
      <c r="C1012" s="23"/>
      <c r="D1012" s="23"/>
      <c r="E1012" s="23"/>
      <c r="F1012" s="23"/>
    </row>
    <row r="1013" spans="1:6">
      <c r="A1013" s="4"/>
      <c r="B1013" s="23"/>
      <c r="C1013" s="23"/>
      <c r="D1013" s="23"/>
      <c r="E1013" s="23"/>
      <c r="F1013" s="23"/>
    </row>
    <row r="1014" spans="1:6">
      <c r="A1014" s="4"/>
      <c r="B1014" s="23"/>
      <c r="C1014" s="23"/>
      <c r="D1014" s="23"/>
      <c r="E1014" s="23"/>
      <c r="F1014" s="23"/>
    </row>
    <row r="1015" spans="1:6">
      <c r="A1015" s="4"/>
      <c r="B1015" s="23"/>
      <c r="C1015" s="23"/>
      <c r="D1015" s="23"/>
      <c r="E1015" s="23"/>
      <c r="F1015" s="23"/>
    </row>
    <row r="1016" spans="1:6">
      <c r="A1016" s="4"/>
      <c r="B1016" s="23"/>
      <c r="C1016" s="23"/>
      <c r="D1016" s="23"/>
      <c r="E1016" s="23"/>
      <c r="F1016" s="23"/>
    </row>
    <row r="1017" spans="1:6">
      <c r="A1017" s="4"/>
      <c r="B1017" s="23"/>
      <c r="C1017" s="23"/>
      <c r="D1017" s="23"/>
      <c r="E1017" s="23"/>
      <c r="F1017" s="23"/>
    </row>
    <row r="1018" spans="1:6">
      <c r="A1018" s="4"/>
      <c r="B1018" s="23"/>
      <c r="C1018" s="23"/>
      <c r="D1018" s="23"/>
      <c r="E1018" s="23"/>
      <c r="F1018" s="23"/>
    </row>
    <row r="1019" spans="1:6">
      <c r="A1019" s="4"/>
      <c r="B1019" s="23"/>
      <c r="C1019" s="23"/>
      <c r="D1019" s="23"/>
      <c r="E1019" s="23"/>
      <c r="F1019" s="23"/>
    </row>
    <row r="1020" spans="1:6">
      <c r="A1020" s="4"/>
      <c r="B1020" s="23"/>
      <c r="C1020" s="23"/>
      <c r="D1020" s="23"/>
      <c r="E1020" s="23"/>
      <c r="F1020" s="23"/>
    </row>
    <row r="1021" spans="1:6">
      <c r="A1021" s="4"/>
      <c r="B1021" s="23"/>
      <c r="C1021" s="23"/>
      <c r="D1021" s="23"/>
      <c r="E1021" s="23"/>
      <c r="F1021" s="23"/>
    </row>
    <row r="1022" spans="1:6">
      <c r="A1022" s="4"/>
      <c r="B1022" s="23"/>
      <c r="C1022" s="23"/>
      <c r="D1022" s="23"/>
      <c r="E1022" s="23"/>
      <c r="F1022" s="23"/>
    </row>
    <row r="1023" spans="1:6">
      <c r="A1023" s="4"/>
      <c r="B1023" s="23"/>
      <c r="C1023" s="23"/>
      <c r="D1023" s="23"/>
      <c r="E1023" s="23"/>
      <c r="F1023" s="23"/>
    </row>
    <row r="1024" spans="1:6">
      <c r="A1024" s="4"/>
      <c r="B1024" s="23"/>
      <c r="C1024" s="23"/>
      <c r="D1024" s="23"/>
      <c r="E1024" s="23"/>
      <c r="F1024" s="23"/>
    </row>
    <row r="1025" spans="1:6">
      <c r="A1025" s="4"/>
      <c r="B1025" s="23"/>
      <c r="C1025" s="23"/>
      <c r="D1025" s="23"/>
      <c r="E1025" s="23"/>
      <c r="F1025" s="23"/>
    </row>
    <row r="1026" spans="1:6">
      <c r="A1026" s="4"/>
      <c r="B1026" s="23"/>
      <c r="C1026" s="23"/>
      <c r="D1026" s="23"/>
      <c r="E1026" s="23"/>
      <c r="F1026" s="23"/>
    </row>
    <row r="1027" spans="1:6">
      <c r="A1027" s="4"/>
      <c r="B1027" s="23"/>
      <c r="C1027" s="23"/>
      <c r="D1027" s="23"/>
      <c r="E1027" s="23"/>
      <c r="F1027" s="23"/>
    </row>
    <row r="1028" spans="1:6">
      <c r="A1028" s="4"/>
      <c r="B1028" s="23"/>
      <c r="C1028" s="23"/>
      <c r="D1028" s="23"/>
      <c r="E1028" s="23"/>
      <c r="F1028" s="23"/>
    </row>
    <row r="1029" spans="1:6">
      <c r="A1029" s="4"/>
      <c r="B1029" s="23"/>
      <c r="C1029" s="23"/>
      <c r="D1029" s="23"/>
      <c r="E1029" s="23"/>
      <c r="F1029" s="23"/>
    </row>
    <row r="1030" spans="1:6">
      <c r="A1030" s="4"/>
      <c r="B1030" s="23"/>
      <c r="C1030" s="23"/>
      <c r="D1030" s="23"/>
      <c r="E1030" s="23"/>
      <c r="F1030" s="23"/>
    </row>
    <row r="1031" spans="1:6">
      <c r="A1031" s="4"/>
      <c r="B1031" s="23"/>
      <c r="C1031" s="23"/>
      <c r="D1031" s="23"/>
      <c r="E1031" s="23"/>
      <c r="F1031" s="23"/>
    </row>
    <row r="1032" spans="1:6">
      <c r="A1032" s="4"/>
      <c r="B1032" s="23"/>
      <c r="C1032" s="23"/>
      <c r="D1032" s="23"/>
      <c r="E1032" s="23"/>
      <c r="F1032" s="23"/>
    </row>
    <row r="1033" spans="1:6">
      <c r="A1033" s="4"/>
      <c r="B1033" s="23"/>
      <c r="C1033" s="23"/>
      <c r="D1033" s="23"/>
      <c r="E1033" s="23"/>
      <c r="F1033" s="23"/>
    </row>
    <row r="1034" spans="1:6">
      <c r="A1034" s="4"/>
      <c r="B1034" s="23"/>
      <c r="C1034" s="23"/>
      <c r="D1034" s="23"/>
      <c r="E1034" s="23"/>
      <c r="F1034" s="23"/>
    </row>
    <row r="1035" spans="1:6">
      <c r="A1035" s="4"/>
      <c r="B1035" s="23"/>
      <c r="C1035" s="23"/>
      <c r="D1035" s="23"/>
      <c r="E1035" s="23"/>
      <c r="F1035" s="23"/>
    </row>
    <row r="1036" spans="1:6">
      <c r="A1036" s="4"/>
      <c r="B1036" s="23"/>
      <c r="C1036" s="23"/>
      <c r="D1036" s="23"/>
      <c r="E1036" s="23"/>
      <c r="F1036" s="23"/>
    </row>
    <row r="1037" spans="1:6">
      <c r="A1037" s="4"/>
      <c r="B1037" s="23"/>
      <c r="C1037" s="23"/>
      <c r="D1037" s="23"/>
      <c r="E1037" s="23"/>
      <c r="F1037" s="23"/>
    </row>
    <row r="1038" spans="1:6">
      <c r="A1038" s="4"/>
      <c r="B1038" s="23"/>
      <c r="C1038" s="23"/>
      <c r="D1038" s="23"/>
      <c r="E1038" s="23"/>
      <c r="F1038" s="23"/>
    </row>
    <row r="1039" spans="1:6">
      <c r="A1039" s="4"/>
      <c r="B1039" s="23"/>
      <c r="C1039" s="23"/>
      <c r="D1039" s="23"/>
      <c r="E1039" s="23"/>
      <c r="F1039" s="23"/>
    </row>
    <row r="1040" spans="1:6">
      <c r="A1040" s="4"/>
      <c r="B1040" s="23"/>
      <c r="C1040" s="23"/>
      <c r="D1040" s="23"/>
      <c r="E1040" s="23"/>
      <c r="F1040" s="23"/>
    </row>
    <row r="1041" spans="1:6">
      <c r="A1041" s="4"/>
      <c r="B1041" s="23"/>
      <c r="C1041" s="23"/>
      <c r="D1041" s="23"/>
      <c r="E1041" s="23"/>
      <c r="F1041" s="23"/>
    </row>
    <row r="1042" spans="1:6">
      <c r="A1042" s="4"/>
      <c r="B1042" s="23"/>
      <c r="C1042" s="23"/>
      <c r="D1042" s="23"/>
      <c r="E1042" s="23"/>
      <c r="F1042" s="23"/>
    </row>
    <row r="1043" spans="1:6">
      <c r="A1043" s="4"/>
      <c r="B1043" s="23"/>
      <c r="C1043" s="23"/>
      <c r="D1043" s="23"/>
      <c r="E1043" s="23"/>
      <c r="F1043" s="23"/>
    </row>
    <row r="1044" spans="1:6">
      <c r="A1044" s="4"/>
      <c r="B1044" s="23"/>
      <c r="C1044" s="23"/>
      <c r="D1044" s="23"/>
      <c r="E1044" s="23"/>
      <c r="F1044" s="23"/>
    </row>
    <row r="1045" spans="1:6">
      <c r="A1045" s="4"/>
      <c r="B1045" s="23"/>
      <c r="C1045" s="23"/>
      <c r="D1045" s="23"/>
      <c r="E1045" s="23"/>
      <c r="F1045" s="23"/>
    </row>
    <row r="1046" spans="1:6">
      <c r="A1046" s="4"/>
      <c r="B1046" s="23"/>
      <c r="C1046" s="23"/>
      <c r="D1046" s="23"/>
      <c r="E1046" s="23"/>
      <c r="F1046" s="23"/>
    </row>
    <row r="1047" spans="1:6">
      <c r="A1047" s="4"/>
      <c r="B1047" s="23"/>
      <c r="C1047" s="23"/>
      <c r="D1047" s="23"/>
      <c r="E1047" s="23"/>
      <c r="F1047" s="23"/>
    </row>
    <row r="1048" spans="1:6">
      <c r="A1048" s="4"/>
      <c r="B1048" s="23"/>
      <c r="C1048" s="23"/>
      <c r="D1048" s="23"/>
      <c r="E1048" s="23"/>
      <c r="F1048" s="23"/>
    </row>
    <row r="1049" spans="1:6">
      <c r="A1049" s="4"/>
      <c r="B1049" s="23"/>
      <c r="C1049" s="23"/>
      <c r="D1049" s="23"/>
      <c r="E1049" s="23"/>
      <c r="F1049" s="23"/>
    </row>
    <row r="1050" spans="1:6">
      <c r="A1050" s="4"/>
      <c r="B1050" s="23"/>
      <c r="C1050" s="23"/>
      <c r="D1050" s="23"/>
      <c r="E1050" s="23"/>
      <c r="F1050" s="23"/>
    </row>
    <row r="1051" spans="1:6">
      <c r="A1051" s="4"/>
      <c r="B1051" s="23"/>
      <c r="C1051" s="23"/>
      <c r="D1051" s="23"/>
      <c r="E1051" s="23"/>
      <c r="F1051" s="23"/>
    </row>
    <row r="1052" spans="1:6">
      <c r="A1052" s="4"/>
      <c r="B1052" s="23"/>
      <c r="C1052" s="23"/>
      <c r="D1052" s="23"/>
      <c r="E1052" s="23"/>
      <c r="F1052" s="23"/>
    </row>
    <row r="1053" spans="1:6">
      <c r="A1053" s="4"/>
      <c r="B1053" s="23"/>
      <c r="C1053" s="23"/>
      <c r="D1053" s="23"/>
      <c r="E1053" s="23"/>
      <c r="F1053" s="23"/>
    </row>
    <row r="1054" spans="1:6">
      <c r="A1054" s="4"/>
      <c r="B1054" s="23"/>
      <c r="C1054" s="23"/>
      <c r="D1054" s="23"/>
      <c r="E1054" s="23"/>
      <c r="F1054" s="23"/>
    </row>
    <row r="1055" spans="1:6">
      <c r="A1055" s="4"/>
      <c r="B1055" s="23"/>
      <c r="C1055" s="23"/>
      <c r="D1055" s="23"/>
      <c r="E1055" s="23"/>
      <c r="F1055" s="23"/>
    </row>
    <row r="1056" spans="1:6">
      <c r="A1056" s="4"/>
      <c r="B1056" s="23"/>
      <c r="C1056" s="23"/>
      <c r="D1056" s="23"/>
      <c r="E1056" s="23"/>
      <c r="F1056" s="23"/>
    </row>
    <row r="1057" spans="1:6">
      <c r="A1057" s="4"/>
      <c r="B1057" s="23"/>
      <c r="C1057" s="23"/>
      <c r="D1057" s="23"/>
      <c r="E1057" s="23"/>
      <c r="F1057" s="23"/>
    </row>
    <row r="1058" spans="1:6">
      <c r="A1058" s="4"/>
      <c r="B1058" s="23"/>
      <c r="C1058" s="23"/>
      <c r="D1058" s="23"/>
      <c r="E1058" s="23"/>
      <c r="F1058" s="23"/>
    </row>
    <row r="1059" spans="1:6">
      <c r="A1059" s="4"/>
      <c r="B1059" s="23"/>
      <c r="C1059" s="23"/>
      <c r="D1059" s="23"/>
      <c r="E1059" s="23"/>
      <c r="F1059" s="23"/>
    </row>
    <row r="1060" spans="1:6">
      <c r="A1060" s="4"/>
      <c r="B1060" s="23"/>
      <c r="C1060" s="23"/>
      <c r="D1060" s="23"/>
      <c r="E1060" s="23"/>
      <c r="F1060" s="23"/>
    </row>
    <row r="1061" spans="1:6">
      <c r="A1061" s="4"/>
      <c r="B1061" s="23"/>
      <c r="C1061" s="23"/>
      <c r="D1061" s="23"/>
      <c r="E1061" s="23"/>
      <c r="F1061" s="23"/>
    </row>
    <row r="1062" spans="1:6">
      <c r="A1062" s="4"/>
      <c r="B1062" s="23"/>
      <c r="C1062" s="23"/>
      <c r="D1062" s="23"/>
      <c r="E1062" s="23"/>
      <c r="F1062" s="23"/>
    </row>
    <row r="1063" spans="1:6">
      <c r="A1063" s="4"/>
      <c r="B1063" s="23"/>
      <c r="C1063" s="23"/>
      <c r="D1063" s="23"/>
      <c r="E1063" s="23"/>
      <c r="F1063" s="23"/>
    </row>
    <row r="1064" spans="1:6">
      <c r="A1064" s="4"/>
      <c r="B1064" s="23"/>
      <c r="C1064" s="23"/>
      <c r="D1064" s="23"/>
      <c r="E1064" s="23"/>
      <c r="F1064" s="23"/>
    </row>
    <row r="1065" spans="1:6">
      <c r="A1065" s="4"/>
      <c r="B1065" s="23"/>
      <c r="C1065" s="23"/>
      <c r="D1065" s="23"/>
      <c r="E1065" s="23"/>
      <c r="F1065" s="23"/>
    </row>
    <row r="1066" spans="1:6">
      <c r="A1066" s="4"/>
      <c r="B1066" s="23"/>
      <c r="C1066" s="23"/>
      <c r="D1066" s="23"/>
      <c r="E1066" s="23"/>
      <c r="F1066" s="23"/>
    </row>
    <row r="1067" spans="1:6">
      <c r="A1067" s="4"/>
      <c r="B1067" s="23"/>
      <c r="C1067" s="23"/>
      <c r="D1067" s="23"/>
      <c r="E1067" s="23"/>
      <c r="F1067" s="23"/>
    </row>
    <row r="1068" spans="1:6">
      <c r="A1068" s="4"/>
      <c r="B1068" s="23"/>
      <c r="C1068" s="23"/>
      <c r="D1068" s="23"/>
      <c r="E1068" s="23"/>
      <c r="F1068" s="23"/>
    </row>
    <row r="1069" spans="1:6">
      <c r="A1069" s="4"/>
      <c r="B1069" s="23"/>
      <c r="C1069" s="23"/>
      <c r="D1069" s="23"/>
      <c r="E1069" s="23"/>
      <c r="F1069" s="23"/>
    </row>
    <row r="1070" spans="1:6">
      <c r="A1070" s="4"/>
      <c r="B1070" s="23"/>
      <c r="C1070" s="23"/>
      <c r="D1070" s="23"/>
      <c r="E1070" s="23"/>
      <c r="F1070" s="23"/>
    </row>
    <row r="1071" spans="1:6">
      <c r="A1071" s="4"/>
      <c r="B1071" s="23"/>
      <c r="C1071" s="23"/>
      <c r="D1071" s="23"/>
      <c r="E1071" s="23"/>
      <c r="F1071" s="23"/>
    </row>
    <row r="1072" spans="1:6">
      <c r="A1072" s="4"/>
      <c r="B1072" s="23"/>
      <c r="C1072" s="23"/>
      <c r="D1072" s="23"/>
      <c r="E1072" s="23"/>
      <c r="F1072" s="23"/>
    </row>
    <row r="1073" spans="1:6">
      <c r="A1073" s="4"/>
      <c r="B1073" s="23"/>
      <c r="C1073" s="23"/>
      <c r="D1073" s="23"/>
      <c r="E1073" s="23"/>
      <c r="F1073" s="23"/>
    </row>
    <row r="1074" spans="1:6">
      <c r="A1074" s="4"/>
      <c r="B1074" s="23"/>
      <c r="C1074" s="23"/>
      <c r="D1074" s="23"/>
      <c r="E1074" s="23"/>
      <c r="F1074" s="23"/>
    </row>
    <row r="1075" spans="1:6">
      <c r="A1075" s="4"/>
      <c r="B1075" s="23"/>
      <c r="C1075" s="23"/>
      <c r="D1075" s="23"/>
      <c r="E1075" s="23"/>
      <c r="F1075" s="23"/>
    </row>
    <row r="1076" spans="1:6">
      <c r="A1076" s="4"/>
      <c r="B1076" s="23"/>
      <c r="C1076" s="23"/>
      <c r="D1076" s="23"/>
      <c r="E1076" s="23"/>
      <c r="F1076" s="23"/>
    </row>
    <row r="1077" spans="1:6">
      <c r="A1077" s="4"/>
      <c r="B1077" s="23"/>
      <c r="C1077" s="23"/>
      <c r="D1077" s="23"/>
      <c r="E1077" s="23"/>
      <c r="F1077" s="23"/>
    </row>
    <row r="1078" spans="1:6">
      <c r="A1078" s="4"/>
      <c r="B1078" s="23"/>
      <c r="C1078" s="23"/>
      <c r="D1078" s="23"/>
      <c r="E1078" s="23"/>
      <c r="F1078" s="23"/>
    </row>
    <row r="1079" spans="1:6">
      <c r="A1079" s="4"/>
      <c r="B1079" s="23"/>
      <c r="C1079" s="23"/>
      <c r="D1079" s="23"/>
      <c r="E1079" s="23"/>
      <c r="F1079" s="23"/>
    </row>
    <row r="1080" spans="1:6">
      <c r="A1080" s="4"/>
      <c r="B1080" s="23"/>
      <c r="C1080" s="23"/>
      <c r="D1080" s="23"/>
      <c r="E1080" s="23"/>
      <c r="F1080" s="23"/>
    </row>
    <row r="1081" spans="1:6">
      <c r="A1081" s="4"/>
      <c r="B1081" s="23"/>
      <c r="C1081" s="23"/>
      <c r="D1081" s="23"/>
      <c r="E1081" s="23"/>
      <c r="F1081" s="23"/>
    </row>
    <row r="1082" spans="1:6">
      <c r="A1082" s="4"/>
      <c r="B1082" s="23"/>
      <c r="C1082" s="23"/>
      <c r="D1082" s="23"/>
      <c r="E1082" s="23"/>
      <c r="F1082" s="23"/>
    </row>
    <row r="1083" spans="1:6">
      <c r="A1083" s="4"/>
      <c r="B1083" s="23"/>
      <c r="C1083" s="23"/>
      <c r="D1083" s="23"/>
      <c r="E1083" s="23"/>
      <c r="F1083" s="23"/>
    </row>
    <row r="1084" spans="1:6">
      <c r="A1084" s="4"/>
      <c r="B1084" s="23"/>
      <c r="C1084" s="23"/>
      <c r="D1084" s="23"/>
      <c r="E1084" s="23"/>
      <c r="F1084" s="23"/>
    </row>
    <row r="1085" spans="1:6">
      <c r="A1085" s="4"/>
      <c r="B1085" s="23"/>
      <c r="C1085" s="23"/>
      <c r="D1085" s="23"/>
      <c r="E1085" s="23"/>
      <c r="F1085" s="23"/>
    </row>
    <row r="1086" spans="1:6">
      <c r="A1086" s="4"/>
      <c r="B1086" s="23"/>
      <c r="C1086" s="23"/>
      <c r="D1086" s="23"/>
      <c r="E1086" s="23"/>
      <c r="F1086" s="23"/>
    </row>
    <row r="1087" spans="1:6">
      <c r="A1087" s="4"/>
      <c r="B1087" s="23"/>
      <c r="C1087" s="23"/>
      <c r="D1087" s="23"/>
      <c r="E1087" s="23"/>
      <c r="F1087" s="23"/>
    </row>
    <row r="1088" spans="1:6">
      <c r="A1088" s="4"/>
      <c r="B1088" s="23"/>
      <c r="C1088" s="23"/>
      <c r="D1088" s="23"/>
      <c r="E1088" s="23"/>
      <c r="F1088" s="23"/>
    </row>
    <row r="1089" spans="1:6">
      <c r="A1089" s="4"/>
      <c r="B1089" s="23"/>
      <c r="C1089" s="23"/>
      <c r="D1089" s="23"/>
      <c r="E1089" s="23"/>
      <c r="F1089" s="23"/>
    </row>
    <row r="1090" spans="1:6">
      <c r="A1090" s="4"/>
      <c r="B1090" s="23"/>
      <c r="C1090" s="23"/>
      <c r="D1090" s="23"/>
      <c r="E1090" s="23"/>
      <c r="F1090" s="23"/>
    </row>
    <row r="1091" spans="1:6">
      <c r="A1091" s="4"/>
      <c r="B1091" s="23"/>
      <c r="C1091" s="23"/>
      <c r="D1091" s="23"/>
      <c r="E1091" s="23"/>
      <c r="F1091" s="23"/>
    </row>
    <row r="1092" spans="1:6">
      <c r="A1092" s="4"/>
      <c r="B1092" s="23"/>
      <c r="C1092" s="23"/>
      <c r="D1092" s="23"/>
      <c r="E1092" s="23"/>
      <c r="F1092" s="23"/>
    </row>
    <row r="1093" spans="1:6">
      <c r="A1093" s="4"/>
      <c r="B1093" s="23"/>
      <c r="C1093" s="23"/>
      <c r="D1093" s="23"/>
      <c r="E1093" s="23"/>
      <c r="F1093" s="23"/>
    </row>
    <row r="1094" spans="1:6">
      <c r="A1094" s="4"/>
      <c r="B1094" s="23"/>
      <c r="C1094" s="23"/>
      <c r="D1094" s="23"/>
      <c r="E1094" s="23"/>
      <c r="F1094" s="23"/>
    </row>
    <row r="1095" spans="1:6">
      <c r="A1095" s="4"/>
      <c r="B1095" s="23"/>
      <c r="C1095" s="23"/>
      <c r="D1095" s="23"/>
      <c r="E1095" s="23"/>
      <c r="F1095" s="23"/>
    </row>
    <row r="1096" spans="1:6">
      <c r="A1096" s="4"/>
      <c r="B1096" s="23"/>
      <c r="C1096" s="23"/>
      <c r="D1096" s="23"/>
      <c r="E1096" s="23"/>
      <c r="F1096" s="23"/>
    </row>
    <row r="1097" spans="1:6">
      <c r="A1097" s="4"/>
      <c r="B1097" s="23"/>
      <c r="C1097" s="23"/>
      <c r="D1097" s="23"/>
      <c r="E1097" s="23"/>
      <c r="F1097" s="23"/>
    </row>
    <row r="1098" spans="1:6">
      <c r="A1098" s="4"/>
      <c r="B1098" s="23"/>
      <c r="C1098" s="23"/>
      <c r="D1098" s="23"/>
      <c r="E1098" s="23"/>
      <c r="F1098" s="23"/>
    </row>
    <row r="1099" spans="1:6">
      <c r="A1099" s="4"/>
      <c r="B1099" s="23"/>
      <c r="C1099" s="23"/>
      <c r="D1099" s="23"/>
      <c r="E1099" s="23"/>
      <c r="F1099" s="23"/>
    </row>
    <row r="1100" spans="1:6">
      <c r="A1100" s="4"/>
      <c r="B1100" s="23"/>
      <c r="C1100" s="23"/>
      <c r="D1100" s="23"/>
      <c r="E1100" s="23"/>
      <c r="F1100" s="23"/>
    </row>
    <row r="1101" spans="1:6">
      <c r="A1101" s="4"/>
      <c r="B1101" s="23"/>
      <c r="C1101" s="23"/>
      <c r="D1101" s="23"/>
      <c r="E1101" s="23"/>
      <c r="F1101" s="23"/>
    </row>
    <row r="1102" spans="1:6">
      <c r="A1102" s="4"/>
      <c r="B1102" s="23"/>
      <c r="C1102" s="23"/>
      <c r="D1102" s="23"/>
      <c r="E1102" s="23"/>
      <c r="F1102" s="23"/>
    </row>
    <row r="1103" spans="1:6">
      <c r="A1103" s="4"/>
      <c r="B1103" s="23"/>
      <c r="C1103" s="23"/>
      <c r="D1103" s="23"/>
      <c r="E1103" s="23"/>
      <c r="F1103" s="23"/>
    </row>
    <row r="1104" spans="1:6">
      <c r="A1104" s="4"/>
      <c r="B1104" s="23"/>
      <c r="C1104" s="23"/>
      <c r="D1104" s="23"/>
      <c r="E1104" s="23"/>
      <c r="F1104" s="23"/>
    </row>
    <row r="1105" spans="1:6">
      <c r="A1105" s="4"/>
      <c r="B1105" s="23"/>
      <c r="C1105" s="23"/>
      <c r="D1105" s="23"/>
      <c r="E1105" s="23"/>
      <c r="F1105" s="23"/>
    </row>
    <row r="1106" spans="1:6">
      <c r="A1106" s="4"/>
      <c r="B1106" s="23"/>
      <c r="C1106" s="23"/>
      <c r="D1106" s="23"/>
      <c r="E1106" s="23"/>
      <c r="F1106" s="23"/>
    </row>
    <row r="1107" spans="1:6">
      <c r="A1107" s="4"/>
      <c r="B1107" s="23"/>
      <c r="C1107" s="23"/>
      <c r="D1107" s="23"/>
      <c r="E1107" s="23"/>
      <c r="F1107" s="23"/>
    </row>
    <row r="1108" spans="1:6">
      <c r="A1108" s="4"/>
      <c r="B1108" s="23"/>
      <c r="C1108" s="23"/>
      <c r="D1108" s="23"/>
      <c r="E1108" s="23"/>
      <c r="F1108" s="23"/>
    </row>
    <row r="1109" spans="1:6">
      <c r="A1109" s="4"/>
      <c r="B1109" s="23"/>
      <c r="C1109" s="23"/>
      <c r="D1109" s="23"/>
      <c r="E1109" s="23"/>
      <c r="F1109" s="23"/>
    </row>
    <row r="1110" spans="1:6">
      <c r="A1110" s="4"/>
      <c r="B1110" s="23"/>
      <c r="C1110" s="23"/>
      <c r="D1110" s="23"/>
      <c r="E1110" s="23"/>
      <c r="F1110" s="23"/>
    </row>
    <row r="1111" spans="1:6">
      <c r="A1111" s="4"/>
      <c r="B1111" s="23"/>
      <c r="C1111" s="23"/>
      <c r="D1111" s="23"/>
      <c r="E1111" s="23"/>
      <c r="F1111" s="23"/>
    </row>
    <row r="1112" spans="1:6">
      <c r="A1112" s="4"/>
      <c r="B1112" s="23"/>
      <c r="C1112" s="23"/>
      <c r="D1112" s="23"/>
      <c r="E1112" s="23"/>
      <c r="F1112" s="23"/>
    </row>
    <row r="1113" spans="1:6">
      <c r="A1113" s="4"/>
      <c r="B1113" s="23"/>
      <c r="C1113" s="23"/>
      <c r="D1113" s="23"/>
      <c r="E1113" s="23"/>
      <c r="F1113" s="23"/>
    </row>
    <row r="1114" spans="1:6">
      <c r="A1114" s="4"/>
      <c r="B1114" s="23"/>
      <c r="C1114" s="23"/>
      <c r="D1114" s="23"/>
      <c r="E1114" s="23"/>
      <c r="F1114" s="23"/>
    </row>
    <row r="1115" spans="1:6">
      <c r="A1115" s="4"/>
      <c r="B1115" s="23"/>
      <c r="C1115" s="23"/>
      <c r="D1115" s="23"/>
      <c r="E1115" s="23"/>
      <c r="F1115" s="23"/>
    </row>
    <row r="1116" spans="1:6">
      <c r="A1116" s="4"/>
      <c r="B1116" s="23"/>
      <c r="C1116" s="23"/>
      <c r="D1116" s="23"/>
      <c r="E1116" s="23"/>
      <c r="F1116" s="23"/>
    </row>
    <row r="1117" spans="1:6">
      <c r="A1117" s="4"/>
      <c r="B1117" s="23"/>
      <c r="C1117" s="23"/>
      <c r="D1117" s="23"/>
      <c r="E1117" s="23"/>
      <c r="F1117" s="23"/>
    </row>
    <row r="1118" spans="1:6">
      <c r="A1118" s="4"/>
      <c r="B1118" s="23"/>
      <c r="C1118" s="23"/>
      <c r="D1118" s="23"/>
      <c r="E1118" s="23"/>
      <c r="F1118" s="23"/>
    </row>
    <row r="1119" spans="1:6">
      <c r="A1119" s="4"/>
      <c r="B1119" s="23"/>
      <c r="C1119" s="23"/>
      <c r="D1119" s="23"/>
      <c r="E1119" s="23"/>
      <c r="F1119" s="23"/>
    </row>
    <row r="1120" spans="1:6">
      <c r="A1120" s="4"/>
      <c r="B1120" s="23"/>
      <c r="C1120" s="23"/>
      <c r="D1120" s="23"/>
      <c r="E1120" s="23"/>
      <c r="F1120" s="23"/>
    </row>
    <row r="1121" spans="1:6">
      <c r="A1121" s="4"/>
      <c r="B1121" s="23"/>
      <c r="C1121" s="23"/>
      <c r="D1121" s="23"/>
      <c r="E1121" s="23"/>
      <c r="F1121" s="23"/>
    </row>
    <row r="1122" spans="1:6">
      <c r="A1122" s="4"/>
      <c r="B1122" s="23"/>
      <c r="C1122" s="23"/>
      <c r="D1122" s="23"/>
      <c r="E1122" s="23"/>
      <c r="F1122" s="23"/>
    </row>
    <row r="1123" spans="1:6">
      <c r="A1123" s="4"/>
      <c r="B1123" s="23"/>
      <c r="C1123" s="23"/>
      <c r="D1123" s="23"/>
      <c r="E1123" s="23"/>
      <c r="F1123" s="23"/>
    </row>
    <row r="1124" spans="1:6">
      <c r="A1124" s="4"/>
      <c r="B1124" s="23"/>
      <c r="C1124" s="23"/>
      <c r="D1124" s="23"/>
      <c r="E1124" s="23"/>
      <c r="F1124" s="23"/>
    </row>
    <row r="1125" spans="1:6">
      <c r="A1125" s="4"/>
      <c r="B1125" s="23"/>
      <c r="C1125" s="23"/>
      <c r="D1125" s="23"/>
      <c r="E1125" s="23"/>
      <c r="F1125" s="23"/>
    </row>
    <row r="1126" spans="1:6">
      <c r="A1126" s="4"/>
      <c r="B1126" s="23"/>
      <c r="C1126" s="23"/>
      <c r="D1126" s="23"/>
      <c r="E1126" s="23"/>
      <c r="F1126" s="23"/>
    </row>
    <row r="1127" spans="1:6">
      <c r="A1127" s="4"/>
      <c r="B1127" s="23"/>
      <c r="C1127" s="23"/>
      <c r="D1127" s="23"/>
      <c r="E1127" s="23"/>
      <c r="F1127" s="23"/>
    </row>
    <row r="1128" spans="1:6">
      <c r="A1128" s="4"/>
      <c r="B1128" s="23"/>
      <c r="C1128" s="23"/>
      <c r="D1128" s="23"/>
      <c r="E1128" s="23"/>
      <c r="F1128" s="23"/>
    </row>
    <row r="1129" spans="1:6">
      <c r="A1129" s="4"/>
      <c r="B1129" s="23"/>
      <c r="C1129" s="23"/>
      <c r="D1129" s="23"/>
      <c r="E1129" s="23"/>
      <c r="F1129" s="23"/>
    </row>
    <row r="1130" spans="1:6">
      <c r="A1130" s="4"/>
      <c r="B1130" s="23"/>
      <c r="C1130" s="23"/>
      <c r="D1130" s="23"/>
      <c r="E1130" s="23"/>
      <c r="F1130" s="23"/>
    </row>
    <row r="1131" spans="1:6">
      <c r="A1131" s="4"/>
      <c r="B1131" s="23"/>
      <c r="C1131" s="23"/>
      <c r="D1131" s="23"/>
      <c r="E1131" s="23"/>
      <c r="F1131" s="23"/>
    </row>
    <row r="1132" spans="1:6">
      <c r="A1132" s="4"/>
      <c r="B1132" s="23"/>
      <c r="C1132" s="23"/>
      <c r="D1132" s="23"/>
      <c r="E1132" s="23"/>
      <c r="F1132" s="23"/>
    </row>
    <row r="1133" spans="1:6">
      <c r="A1133" s="4"/>
      <c r="B1133" s="23"/>
      <c r="C1133" s="23"/>
      <c r="D1133" s="23"/>
      <c r="E1133" s="23"/>
      <c r="F1133" s="23"/>
    </row>
    <row r="1134" spans="1:6">
      <c r="A1134" s="4"/>
      <c r="B1134" s="23"/>
      <c r="C1134" s="23"/>
      <c r="D1134" s="23"/>
      <c r="E1134" s="23"/>
      <c r="F1134" s="23"/>
    </row>
    <row r="1135" spans="1:6">
      <c r="A1135" s="4"/>
      <c r="B1135" s="23"/>
      <c r="C1135" s="23"/>
      <c r="D1135" s="23"/>
      <c r="E1135" s="23"/>
      <c r="F1135" s="23"/>
    </row>
    <row r="1136" spans="1:6">
      <c r="A1136" s="4"/>
      <c r="B1136" s="23"/>
      <c r="C1136" s="23"/>
      <c r="D1136" s="23"/>
      <c r="E1136" s="23"/>
      <c r="F1136" s="23"/>
    </row>
    <row r="1137" spans="1:6">
      <c r="A1137" s="4"/>
      <c r="B1137" s="23"/>
      <c r="C1137" s="23"/>
      <c r="D1137" s="23"/>
      <c r="E1137" s="23"/>
      <c r="F1137" s="23"/>
    </row>
    <row r="1138" spans="1:6">
      <c r="A1138" s="4"/>
      <c r="B1138" s="23"/>
      <c r="C1138" s="23"/>
      <c r="D1138" s="23"/>
      <c r="E1138" s="23"/>
      <c r="F1138" s="23"/>
    </row>
    <row r="1139" spans="1:6">
      <c r="A1139" s="4"/>
      <c r="B1139" s="23"/>
      <c r="C1139" s="23"/>
      <c r="D1139" s="23"/>
      <c r="E1139" s="23"/>
      <c r="F1139" s="23"/>
    </row>
    <row r="1140" spans="1:6">
      <c r="A1140" s="4"/>
      <c r="B1140" s="23"/>
      <c r="C1140" s="23"/>
      <c r="D1140" s="23"/>
      <c r="E1140" s="23"/>
      <c r="F1140" s="23"/>
    </row>
    <row r="1141" spans="1:6">
      <c r="A1141" s="4"/>
      <c r="B1141" s="23"/>
      <c r="C1141" s="23"/>
      <c r="D1141" s="23"/>
      <c r="E1141" s="23"/>
      <c r="F1141" s="23"/>
    </row>
    <row r="1142" spans="1:6">
      <c r="A1142" s="4"/>
      <c r="B1142" s="23"/>
      <c r="C1142" s="23"/>
      <c r="D1142" s="23"/>
      <c r="E1142" s="23"/>
      <c r="F1142" s="23"/>
    </row>
    <row r="1143" spans="1:6">
      <c r="A1143" s="4"/>
      <c r="B1143" s="23"/>
      <c r="C1143" s="23"/>
      <c r="D1143" s="23"/>
      <c r="E1143" s="23"/>
      <c r="F1143" s="23"/>
    </row>
    <row r="1144" spans="1:6">
      <c r="A1144" s="4"/>
      <c r="B1144" s="23"/>
      <c r="C1144" s="23"/>
      <c r="D1144" s="23"/>
      <c r="E1144" s="23"/>
      <c r="F1144" s="23"/>
    </row>
    <row r="1145" spans="1:6">
      <c r="A1145" s="4"/>
      <c r="B1145" s="23"/>
      <c r="C1145" s="23"/>
      <c r="D1145" s="23"/>
      <c r="E1145" s="23"/>
      <c r="F1145" s="23"/>
    </row>
    <row r="1146" spans="1:6">
      <c r="A1146" s="4"/>
      <c r="B1146" s="23"/>
      <c r="C1146" s="23"/>
      <c r="D1146" s="23"/>
      <c r="E1146" s="23"/>
      <c r="F1146" s="23"/>
    </row>
    <row r="1147" spans="1:6">
      <c r="A1147" s="4"/>
      <c r="B1147" s="23"/>
      <c r="C1147" s="23"/>
      <c r="D1147" s="23"/>
      <c r="E1147" s="23"/>
      <c r="F1147" s="23"/>
    </row>
    <row r="1148" spans="1:6">
      <c r="A1148" s="4"/>
      <c r="B1148" s="23"/>
      <c r="C1148" s="23"/>
      <c r="D1148" s="23"/>
      <c r="E1148" s="23"/>
      <c r="F1148" s="23"/>
    </row>
    <row r="1149" spans="1:6">
      <c r="A1149" s="4"/>
      <c r="B1149" s="23"/>
      <c r="C1149" s="23"/>
      <c r="D1149" s="23"/>
      <c r="E1149" s="23"/>
      <c r="F1149" s="23"/>
    </row>
    <row r="1150" spans="1:6">
      <c r="A1150" s="4"/>
      <c r="B1150" s="23"/>
      <c r="C1150" s="23"/>
      <c r="D1150" s="23"/>
      <c r="E1150" s="23"/>
      <c r="F1150" s="23"/>
    </row>
    <row r="1151" spans="1:6">
      <c r="A1151" s="4"/>
      <c r="B1151" s="23"/>
      <c r="C1151" s="23"/>
      <c r="D1151" s="23"/>
      <c r="E1151" s="23"/>
      <c r="F1151" s="23"/>
    </row>
    <row r="1152" spans="1:6">
      <c r="A1152" s="4"/>
      <c r="B1152" s="23"/>
      <c r="C1152" s="23"/>
      <c r="D1152" s="23"/>
      <c r="E1152" s="23"/>
      <c r="F1152" s="23"/>
    </row>
    <row r="1153" spans="1:6">
      <c r="A1153" s="4"/>
      <c r="B1153" s="23"/>
      <c r="C1153" s="23"/>
      <c r="D1153" s="23"/>
      <c r="E1153" s="23"/>
      <c r="F1153" s="23"/>
    </row>
    <row r="1154" spans="1:6">
      <c r="A1154" s="4"/>
      <c r="B1154" s="23"/>
      <c r="C1154" s="23"/>
      <c r="D1154" s="23"/>
      <c r="E1154" s="23"/>
      <c r="F1154" s="23"/>
    </row>
    <row r="1155" spans="1:6">
      <c r="A1155" s="4"/>
      <c r="B1155" s="23"/>
      <c r="C1155" s="23"/>
      <c r="D1155" s="23"/>
      <c r="E1155" s="23"/>
      <c r="F1155" s="23"/>
    </row>
    <row r="1156" spans="1:6">
      <c r="A1156" s="4"/>
      <c r="B1156" s="23"/>
      <c r="C1156" s="23"/>
      <c r="D1156" s="23"/>
      <c r="E1156" s="23"/>
      <c r="F1156" s="23"/>
    </row>
  </sheetData>
  <sheetProtection algorithmName="SHA-512" hashValue="rH8//EDGrllV6Ol2XPkB4lkDZTTsE4MCWH5WAyUg5NpkbDuH4m1eozxX/axOImXasLD599A82I7Rvdfw23Sv2A==" saltValue="Hq7IFbw3zhVi4tnWraZ6Ng==" spinCount="100000" sheet="1" objects="1" scenarios="1"/>
  <mergeCells count="1">
    <mergeCell ref="I1:N1"/>
  </mergeCells>
  <conditionalFormatting sqref="C10 C12 C37 C169:C170 C185:C1048576 C172:C173 C142:C167 C88:C113 C73:C85 C51:C62">
    <cfRule type="containsText" dxfId="144" priority="85" operator="containsText" text="áno">
      <formula>NOT(ISERROR(SEARCH("áno",C10)))</formula>
    </cfRule>
    <cfRule type="containsText" dxfId="143" priority="86" operator="containsText" text="nie">
      <formula>NOT(ISERROR(SEARCH("nie",C10)))</formula>
    </cfRule>
  </conditionalFormatting>
  <conditionalFormatting sqref="C167">
    <cfRule type="containsText" dxfId="142" priority="75" operator="containsText" text="áno">
      <formula>NOT(ISERROR(SEARCH("áno",C167)))</formula>
    </cfRule>
    <cfRule type="containsText" dxfId="141" priority="76" operator="containsText" text="nie">
      <formula>NOT(ISERROR(SEARCH("nie",C167)))</formula>
    </cfRule>
  </conditionalFormatting>
  <conditionalFormatting sqref="E10 E12 E37 E51 E142 E169:E170 E73 E185:E1048576 E172:E173">
    <cfRule type="containsText" dxfId="140" priority="71" operator="containsText" text="áno">
      <formula>NOT(ISERROR(SEARCH("áno",E10)))</formula>
    </cfRule>
    <cfRule type="containsText" dxfId="139" priority="72" operator="containsText" text="nie">
      <formula>NOT(ISERROR(SEARCH("nie",E10)))</formula>
    </cfRule>
  </conditionalFormatting>
  <conditionalFormatting sqref="F3">
    <cfRule type="beginsWith" dxfId="138" priority="59" operator="beginsWith" text="n">
      <formula>LEFT(F3,LEN("n"))="n"</formula>
    </cfRule>
    <cfRule type="beginsWith" dxfId="137" priority="60" operator="beginsWith" text="v">
      <formula>LEFT(F3,LEN("v"))="v"</formula>
    </cfRule>
  </conditionalFormatting>
  <conditionalFormatting sqref="F4">
    <cfRule type="beginsWith" dxfId="136" priority="57" operator="beginsWith" text="n">
      <formula>LEFT(F4,LEN("n"))="n"</formula>
    </cfRule>
    <cfRule type="beginsWith" dxfId="135" priority="58" operator="beginsWith" text="v">
      <formula>LEFT(F4,LEN("v"))="v"</formula>
    </cfRule>
  </conditionalFormatting>
  <conditionalFormatting sqref="C143:C167">
    <cfRule type="beginsWith" dxfId="134" priority="55" operator="beginsWith" text="á">
      <formula>LEFT(C143,LEN("á"))="á"</formula>
    </cfRule>
    <cfRule type="beginsWith" dxfId="133" priority="56" operator="beginsWith" text="n">
      <formula>LEFT(C143,LEN("n"))="n"</formula>
    </cfRule>
  </conditionalFormatting>
  <conditionalFormatting sqref="E143:E167">
    <cfRule type="containsText" dxfId="132" priority="53" operator="containsText" text="áno">
      <formula>NOT(ISERROR(SEARCH("áno",E143)))</formula>
    </cfRule>
    <cfRule type="containsText" dxfId="131" priority="54" operator="containsText" text="nie">
      <formula>NOT(ISERROR(SEARCH("nie",E143)))</formula>
    </cfRule>
  </conditionalFormatting>
  <conditionalFormatting sqref="E143:E167">
    <cfRule type="beginsWith" dxfId="130" priority="51" operator="beginsWith" text="á">
      <formula>LEFT(E143,LEN("á"))="á"</formula>
    </cfRule>
    <cfRule type="beginsWith" dxfId="129" priority="52" operator="beginsWith" text="n">
      <formula>LEFT(E143,LEN("n"))="n"</formula>
    </cfRule>
  </conditionalFormatting>
  <conditionalFormatting sqref="C116:C138">
    <cfRule type="containsText" dxfId="128" priority="49" operator="containsText" text="áno">
      <formula>NOT(ISERROR(SEARCH("áno",C116)))</formula>
    </cfRule>
    <cfRule type="containsText" dxfId="127" priority="50" operator="containsText" text="nie">
      <formula>NOT(ISERROR(SEARCH("nie",C116)))</formula>
    </cfRule>
  </conditionalFormatting>
  <conditionalFormatting sqref="C116:C138">
    <cfRule type="beginsWith" dxfId="126" priority="47" operator="beginsWith" text="á">
      <formula>LEFT(C116,LEN("á"))="á"</formula>
    </cfRule>
    <cfRule type="beginsWith" dxfId="125" priority="48" operator="beginsWith" text="n">
      <formula>LEFT(C116,LEN("n"))="n"</formula>
    </cfRule>
  </conditionalFormatting>
  <conditionalFormatting sqref="E116:E138">
    <cfRule type="containsText" dxfId="124" priority="45" operator="containsText" text="áno">
      <formula>NOT(ISERROR(SEARCH("áno",E116)))</formula>
    </cfRule>
    <cfRule type="containsText" dxfId="123" priority="46" operator="containsText" text="nie">
      <formula>NOT(ISERROR(SEARCH("nie",E116)))</formula>
    </cfRule>
  </conditionalFormatting>
  <conditionalFormatting sqref="E116:E138">
    <cfRule type="beginsWith" dxfId="122" priority="43" operator="beginsWith" text="á">
      <formula>LEFT(E116,LEN("á"))="á"</formula>
    </cfRule>
    <cfRule type="beginsWith" dxfId="121" priority="44" operator="beginsWith" text="n">
      <formula>LEFT(E116,LEN("n"))="n"</formula>
    </cfRule>
  </conditionalFormatting>
  <conditionalFormatting sqref="C88:C113">
    <cfRule type="beginsWith" dxfId="120" priority="41" operator="beginsWith" text="á">
      <formula>LEFT(C88,LEN("á"))="á"</formula>
    </cfRule>
    <cfRule type="beginsWith" dxfId="119" priority="42" operator="beginsWith" text="n">
      <formula>LEFT(C88,LEN("n"))="n"</formula>
    </cfRule>
  </conditionalFormatting>
  <conditionalFormatting sqref="E88:E113">
    <cfRule type="containsText" dxfId="118" priority="39" operator="containsText" text="áno">
      <formula>NOT(ISERROR(SEARCH("áno",E88)))</formula>
    </cfRule>
    <cfRule type="containsText" dxfId="117" priority="40" operator="containsText" text="nie">
      <formula>NOT(ISERROR(SEARCH("nie",E88)))</formula>
    </cfRule>
  </conditionalFormatting>
  <conditionalFormatting sqref="E88:E113">
    <cfRule type="beginsWith" dxfId="116" priority="37" operator="beginsWith" text="á">
      <formula>LEFT(E88,LEN("á"))="á"</formula>
    </cfRule>
    <cfRule type="beginsWith" dxfId="115" priority="38" operator="beginsWith" text="n">
      <formula>LEFT(E88,LEN("n"))="n"</formula>
    </cfRule>
  </conditionalFormatting>
  <conditionalFormatting sqref="C74:C85">
    <cfRule type="beginsWith" dxfId="114" priority="35" operator="beginsWith" text="á">
      <formula>LEFT(C74,LEN("á"))="á"</formula>
    </cfRule>
    <cfRule type="beginsWith" dxfId="113" priority="36" operator="beginsWith" text="n">
      <formula>LEFT(C74,LEN("n"))="n"</formula>
    </cfRule>
  </conditionalFormatting>
  <conditionalFormatting sqref="E74:E85">
    <cfRule type="containsText" dxfId="112" priority="33" operator="containsText" text="áno">
      <formula>NOT(ISERROR(SEARCH("áno",E74)))</formula>
    </cfRule>
    <cfRule type="containsText" dxfId="111" priority="34" operator="containsText" text="nie">
      <formula>NOT(ISERROR(SEARCH("nie",E74)))</formula>
    </cfRule>
  </conditionalFormatting>
  <conditionalFormatting sqref="E74:E85">
    <cfRule type="beginsWith" dxfId="110" priority="31" operator="beginsWith" text="á">
      <formula>LEFT(E74,LEN("á"))="á"</formula>
    </cfRule>
    <cfRule type="beginsWith" dxfId="109" priority="32" operator="beginsWith" text="n">
      <formula>LEFT(E74,LEN("n"))="n"</formula>
    </cfRule>
  </conditionalFormatting>
  <conditionalFormatting sqref="C65:C70">
    <cfRule type="containsText" dxfId="108" priority="29" operator="containsText" text="áno">
      <formula>NOT(ISERROR(SEARCH("áno",C65)))</formula>
    </cfRule>
    <cfRule type="containsText" dxfId="107" priority="30" operator="containsText" text="nie">
      <formula>NOT(ISERROR(SEARCH("nie",C65)))</formula>
    </cfRule>
  </conditionalFormatting>
  <conditionalFormatting sqref="C65:C70">
    <cfRule type="beginsWith" dxfId="106" priority="27" operator="beginsWith" text="á">
      <formula>LEFT(C65,LEN("á"))="á"</formula>
    </cfRule>
    <cfRule type="beginsWith" dxfId="105" priority="28" operator="beginsWith" text="n">
      <formula>LEFT(C65,LEN("n"))="n"</formula>
    </cfRule>
  </conditionalFormatting>
  <conditionalFormatting sqref="E65:E70">
    <cfRule type="containsText" dxfId="104" priority="25" operator="containsText" text="áno">
      <formula>NOT(ISERROR(SEARCH("áno",E65)))</formula>
    </cfRule>
    <cfRule type="containsText" dxfId="103" priority="26" operator="containsText" text="nie">
      <formula>NOT(ISERROR(SEARCH("nie",E65)))</formula>
    </cfRule>
  </conditionalFormatting>
  <conditionalFormatting sqref="E65:E70">
    <cfRule type="beginsWith" dxfId="102" priority="23" operator="beginsWith" text="á">
      <formula>LEFT(E65,LEN("á"))="á"</formula>
    </cfRule>
    <cfRule type="beginsWith" dxfId="101" priority="24" operator="beginsWith" text="n">
      <formula>LEFT(E65,LEN("n"))="n"</formula>
    </cfRule>
  </conditionalFormatting>
  <conditionalFormatting sqref="C52:C62">
    <cfRule type="beginsWith" dxfId="100" priority="21" operator="beginsWith" text="á">
      <formula>LEFT(C52,LEN("á"))="á"</formula>
    </cfRule>
    <cfRule type="beginsWith" dxfId="99" priority="22" operator="beginsWith" text="n">
      <formula>LEFT(C52,LEN("n"))="n"</formula>
    </cfRule>
  </conditionalFormatting>
  <conditionalFormatting sqref="E52:E62">
    <cfRule type="containsText" dxfId="98" priority="19" operator="containsText" text="áno">
      <formula>NOT(ISERROR(SEARCH("áno",E52)))</formula>
    </cfRule>
    <cfRule type="containsText" dxfId="97" priority="20" operator="containsText" text="nie">
      <formula>NOT(ISERROR(SEARCH("nie",E52)))</formula>
    </cfRule>
  </conditionalFormatting>
  <conditionalFormatting sqref="E52:E62">
    <cfRule type="beginsWith" dxfId="96" priority="17" operator="beginsWith" text="á">
      <formula>LEFT(E52,LEN("á"))="á"</formula>
    </cfRule>
    <cfRule type="beginsWith" dxfId="95" priority="18" operator="beginsWith" text="n">
      <formula>LEFT(E52,LEN("n"))="n"</formula>
    </cfRule>
  </conditionalFormatting>
  <conditionalFormatting sqref="C38:C48">
    <cfRule type="containsText" dxfId="94" priority="15" operator="containsText" text="áno">
      <formula>NOT(ISERROR(SEARCH("áno",C38)))</formula>
    </cfRule>
    <cfRule type="containsText" dxfId="93" priority="16" operator="containsText" text="nie">
      <formula>NOT(ISERROR(SEARCH("nie",C38)))</formula>
    </cfRule>
  </conditionalFormatting>
  <conditionalFormatting sqref="C38:C48">
    <cfRule type="beginsWith" dxfId="92" priority="13" operator="beginsWith" text="á">
      <formula>LEFT(C38,LEN("á"))="á"</formula>
    </cfRule>
    <cfRule type="beginsWith" dxfId="91" priority="14" operator="beginsWith" text="n">
      <formula>LEFT(C38,LEN("n"))="n"</formula>
    </cfRule>
  </conditionalFormatting>
  <conditionalFormatting sqref="E38:E48">
    <cfRule type="containsText" dxfId="90" priority="11" operator="containsText" text="áno">
      <formula>NOT(ISERROR(SEARCH("áno",E38)))</formula>
    </cfRule>
    <cfRule type="containsText" dxfId="89" priority="12" operator="containsText" text="nie">
      <formula>NOT(ISERROR(SEARCH("nie",E38)))</formula>
    </cfRule>
  </conditionalFormatting>
  <conditionalFormatting sqref="E38:E48">
    <cfRule type="beginsWith" dxfId="88" priority="9" operator="beginsWith" text="á">
      <formula>LEFT(E38,LEN("á"))="á"</formula>
    </cfRule>
    <cfRule type="beginsWith" dxfId="87" priority="10" operator="beginsWith" text="n">
      <formula>LEFT(E38,LEN("n"))="n"</formula>
    </cfRule>
  </conditionalFormatting>
  <conditionalFormatting sqref="C13:C34">
    <cfRule type="containsText" dxfId="86" priority="7" operator="containsText" text="áno">
      <formula>NOT(ISERROR(SEARCH("áno",C13)))</formula>
    </cfRule>
    <cfRule type="containsText" dxfId="85" priority="8" operator="containsText" text="nie">
      <formula>NOT(ISERROR(SEARCH("nie",C13)))</formula>
    </cfRule>
  </conditionalFormatting>
  <conditionalFormatting sqref="C13:C34">
    <cfRule type="beginsWith" dxfId="84" priority="5" operator="beginsWith" text="á">
      <formula>LEFT(C13,LEN("á"))="á"</formula>
    </cfRule>
    <cfRule type="beginsWith" dxfId="83" priority="6" operator="beginsWith" text="n">
      <formula>LEFT(C13,LEN("n"))="n"</formula>
    </cfRule>
  </conditionalFormatting>
  <conditionalFormatting sqref="E13:E34">
    <cfRule type="containsText" dxfId="82" priority="3" operator="containsText" text="áno">
      <formula>NOT(ISERROR(SEARCH("áno",E13)))</formula>
    </cfRule>
    <cfRule type="containsText" dxfId="81" priority="4" operator="containsText" text="nie">
      <formula>NOT(ISERROR(SEARCH("nie",E13)))</formula>
    </cfRule>
  </conditionalFormatting>
  <conditionalFormatting sqref="E13:E34">
    <cfRule type="beginsWith" dxfId="80" priority="1" operator="beginsWith" text="á">
      <formula>LEFT(E13,LEN("á"))="á"</formula>
    </cfRule>
    <cfRule type="beginsWith" dxfId="79" priority="2" operator="beginsWith" text="n">
      <formula>LEFT(E13,LEN("n"))="n"</formula>
    </cfRule>
  </conditionalFormatting>
  <pageMargins left="0.7" right="0.7" top="0.75" bottom="0.75" header="0.3" footer="0.3"/>
  <pageSetup orientation="portrait" horizontalDpi="0" verticalDpi="0"/>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classification!$C$2:$C$3</xm:f>
          </x14:formula1>
          <xm:sqref>C143:C167 E38:E48 E116:E138 E52:E62 C52:C62 E88:E113 E74:E85 E65:E70 C116:C138 C13:C34 C88:C113 C38:C48 E143:E167 C74:C85 C65:C70 E13:E34</xm:sqref>
        </x14:dataValidation>
        <x14:dataValidation type="list" allowBlank="1" showInputMessage="1" showErrorMessage="1">
          <x14:formula1>
            <xm:f>classification!$F$2:$F$22</xm:f>
          </x14:formula1>
          <xm:sqref>C139 C35 C49 C71 E71 E139 E35 E49 C168 E168</xm:sqref>
        </x14:dataValidation>
        <x14:dataValidation type="list" allowBlank="1" showInputMessage="1" showErrorMessage="1">
          <x14:formula1>
            <xm:f>classification!$AC$2:$AC$14</xm:f>
          </x14:formula1>
          <xm:sqref>A3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5"/>
  <sheetViews>
    <sheetView workbookViewId="0">
      <pane ySplit="1" topLeftCell="A2" activePane="bottomLeft" state="frozen"/>
      <selection pane="bottomLeft" activeCell="I15" sqref="I15"/>
    </sheetView>
  </sheetViews>
  <sheetFormatPr baseColWidth="10" defaultColWidth="10.83203125" defaultRowHeight="16"/>
  <cols>
    <col min="1" max="1" width="4.6640625" style="65" customWidth="1"/>
    <col min="2" max="2" width="6.1640625" style="65" customWidth="1"/>
    <col min="3" max="3" width="12" style="65" customWidth="1"/>
    <col min="4" max="4" width="28" style="65" customWidth="1"/>
    <col min="5" max="5" width="26.83203125" style="65" customWidth="1"/>
    <col min="6" max="6" width="28.33203125" style="65" customWidth="1"/>
    <col min="7" max="7" width="26" style="65" customWidth="1"/>
    <col min="8" max="8" width="22.5" style="65" customWidth="1"/>
    <col min="9" max="9" width="16.33203125" style="65" customWidth="1"/>
    <col min="10" max="10" width="16" style="65" customWidth="1"/>
    <col min="11" max="11" width="24.33203125" style="65" customWidth="1"/>
    <col min="12" max="12" width="13.33203125" style="65" customWidth="1"/>
    <col min="13" max="16384" width="10.83203125" style="65"/>
  </cols>
  <sheetData>
    <row r="1" spans="1:18" ht="56">
      <c r="A1" s="76" t="s">
        <v>270</v>
      </c>
      <c r="B1" s="159" t="s">
        <v>802</v>
      </c>
      <c r="C1" s="159" t="s">
        <v>666</v>
      </c>
      <c r="D1" s="77" t="s">
        <v>18</v>
      </c>
      <c r="E1" s="77" t="s">
        <v>19</v>
      </c>
      <c r="F1" s="77" t="s">
        <v>20</v>
      </c>
      <c r="G1" s="77" t="s">
        <v>21</v>
      </c>
      <c r="H1" s="77" t="s">
        <v>22</v>
      </c>
      <c r="I1" s="169" t="s">
        <v>659</v>
      </c>
      <c r="J1" s="170" t="s">
        <v>660</v>
      </c>
      <c r="K1" s="170" t="s">
        <v>100</v>
      </c>
      <c r="L1" s="171" t="s">
        <v>101</v>
      </c>
      <c r="M1" s="171" t="s">
        <v>102</v>
      </c>
      <c r="N1" s="171" t="s">
        <v>104</v>
      </c>
      <c r="O1" s="171" t="s">
        <v>105</v>
      </c>
      <c r="P1" s="170" t="s">
        <v>106</v>
      </c>
      <c r="Q1" s="172"/>
      <c r="R1" s="172"/>
    </row>
    <row r="2" spans="1:18" ht="16" customHeight="1">
      <c r="C2" s="194" t="s">
        <v>83</v>
      </c>
      <c r="D2" s="168" t="s">
        <v>84</v>
      </c>
      <c r="E2" s="194" t="s">
        <v>86</v>
      </c>
      <c r="F2" s="194" t="s">
        <v>87</v>
      </c>
    </row>
    <row r="3" spans="1:18" ht="17" thickBot="1">
      <c r="C3" s="195"/>
      <c r="D3" s="66" t="s">
        <v>85</v>
      </c>
      <c r="E3" s="195"/>
      <c r="F3" s="195"/>
    </row>
    <row r="4" spans="1:18" ht="17" thickBot="1">
      <c r="C4" s="67" t="s">
        <v>0</v>
      </c>
      <c r="D4" s="68">
        <v>1</v>
      </c>
      <c r="E4" s="69">
        <v>20</v>
      </c>
      <c r="F4" s="69" t="s">
        <v>88</v>
      </c>
    </row>
    <row r="5" spans="1:18" ht="17" thickBot="1">
      <c r="C5" s="67" t="s">
        <v>1</v>
      </c>
      <c r="D5" s="69" t="s">
        <v>89</v>
      </c>
      <c r="E5" s="69">
        <v>15</v>
      </c>
      <c r="F5" s="69" t="s">
        <v>90</v>
      </c>
    </row>
    <row r="6" spans="1:18" ht="17" thickBot="1">
      <c r="C6" s="67" t="s">
        <v>2</v>
      </c>
      <c r="D6" s="69" t="s">
        <v>91</v>
      </c>
      <c r="E6" s="69">
        <v>10</v>
      </c>
      <c r="F6" s="69" t="s">
        <v>90</v>
      </c>
    </row>
    <row r="7" spans="1:18" ht="17" thickBot="1">
      <c r="C7" s="67" t="s">
        <v>3</v>
      </c>
      <c r="D7" s="69" t="s">
        <v>92</v>
      </c>
      <c r="E7" s="69">
        <v>5</v>
      </c>
      <c r="F7" s="69" t="s">
        <v>90</v>
      </c>
    </row>
    <row r="8" spans="1:18" ht="33" thickBot="1">
      <c r="C8" s="67" t="s">
        <v>4</v>
      </c>
      <c r="D8" s="69" t="s">
        <v>93</v>
      </c>
      <c r="E8" s="179" t="s">
        <v>805</v>
      </c>
      <c r="F8" s="69" t="s">
        <v>94</v>
      </c>
    </row>
    <row r="9" spans="1:18" ht="33" thickBot="1">
      <c r="C9" s="67" t="s">
        <v>5</v>
      </c>
      <c r="D9" s="69" t="s">
        <v>95</v>
      </c>
      <c r="E9" s="69" t="s">
        <v>96</v>
      </c>
      <c r="F9" s="69" t="s">
        <v>97</v>
      </c>
    </row>
    <row r="10" spans="1:18">
      <c r="C10" s="70"/>
      <c r="D10" s="70"/>
      <c r="E10" s="70"/>
      <c r="F10" s="70"/>
    </row>
    <row r="12" spans="1:18" ht="47">
      <c r="A12" s="71"/>
      <c r="B12" s="71"/>
      <c r="C12" s="199" t="s">
        <v>633</v>
      </c>
      <c r="D12" s="200"/>
      <c r="E12" s="200"/>
      <c r="F12" s="200"/>
      <c r="G12" s="200"/>
      <c r="H12" s="201"/>
      <c r="I12" s="72" t="s">
        <v>98</v>
      </c>
      <c r="J12" s="73" t="s">
        <v>99</v>
      </c>
      <c r="K12" s="73" t="s">
        <v>99</v>
      </c>
      <c r="L12" s="74" t="s">
        <v>103</v>
      </c>
      <c r="M12" s="74" t="s">
        <v>103</v>
      </c>
      <c r="N12" s="75" t="s">
        <v>103</v>
      </c>
      <c r="O12" s="75" t="s">
        <v>103</v>
      </c>
      <c r="P12" s="73" t="s">
        <v>99</v>
      </c>
    </row>
    <row r="13" spans="1:18" ht="56">
      <c r="A13" s="76" t="s">
        <v>270</v>
      </c>
      <c r="B13" s="159" t="s">
        <v>802</v>
      </c>
      <c r="C13" s="159" t="s">
        <v>666</v>
      </c>
      <c r="D13" s="77" t="s">
        <v>18</v>
      </c>
      <c r="E13" s="77" t="s">
        <v>19</v>
      </c>
      <c r="F13" s="77" t="s">
        <v>20</v>
      </c>
      <c r="G13" s="77" t="s">
        <v>21</v>
      </c>
      <c r="H13" s="77" t="s">
        <v>22</v>
      </c>
      <c r="I13" s="78" t="s">
        <v>659</v>
      </c>
      <c r="J13" s="79" t="s">
        <v>660</v>
      </c>
      <c r="K13" s="79" t="s">
        <v>100</v>
      </c>
      <c r="L13" s="80" t="s">
        <v>101</v>
      </c>
      <c r="M13" s="80" t="s">
        <v>102</v>
      </c>
      <c r="N13" s="80" t="s">
        <v>104</v>
      </c>
      <c r="O13" s="80" t="s">
        <v>105</v>
      </c>
      <c r="P13" s="79" t="s">
        <v>106</v>
      </c>
    </row>
    <row r="14" spans="1:18" ht="41" customHeight="1">
      <c r="A14" s="161"/>
      <c r="B14" s="162"/>
      <c r="C14" s="202" t="s">
        <v>682</v>
      </c>
      <c r="D14" s="203"/>
      <c r="E14" s="203"/>
      <c r="F14" s="203"/>
      <c r="G14" s="203"/>
      <c r="H14" s="204"/>
      <c r="I14" s="163"/>
      <c r="J14" s="163"/>
      <c r="K14" s="163"/>
      <c r="L14" s="163"/>
      <c r="M14" s="163"/>
      <c r="N14" s="163"/>
      <c r="O14" s="163"/>
      <c r="P14" s="163"/>
    </row>
    <row r="15" spans="1:18" ht="96">
      <c r="A15" s="81">
        <v>1</v>
      </c>
      <c r="B15" s="81">
        <v>1</v>
      </c>
      <c r="C15" s="160" t="s">
        <v>675</v>
      </c>
      <c r="D15" s="113" t="s">
        <v>28</v>
      </c>
      <c r="E15" s="113" t="s">
        <v>28</v>
      </c>
      <c r="F15" s="113" t="s">
        <v>28</v>
      </c>
      <c r="G15" s="113" t="s">
        <v>29</v>
      </c>
      <c r="H15" s="113" t="s">
        <v>29</v>
      </c>
      <c r="I15" s="177"/>
      <c r="J15" s="177"/>
      <c r="K15" s="177"/>
      <c r="L15" s="177"/>
      <c r="M15" s="177"/>
      <c r="N15" s="177"/>
      <c r="O15" s="177"/>
      <c r="P15" s="177"/>
    </row>
    <row r="16" spans="1:18" ht="80">
      <c r="A16" s="81">
        <v>2</v>
      </c>
      <c r="B16" s="81">
        <v>2</v>
      </c>
      <c r="C16" s="160" t="s">
        <v>676</v>
      </c>
      <c r="D16" s="113" t="s">
        <v>30</v>
      </c>
      <c r="E16" s="113" t="s">
        <v>30</v>
      </c>
      <c r="F16" s="113" t="s">
        <v>81</v>
      </c>
      <c r="G16" s="113" t="s">
        <v>81</v>
      </c>
      <c r="H16" s="113" t="s">
        <v>81</v>
      </c>
      <c r="I16" s="177"/>
      <c r="J16" s="177"/>
      <c r="K16" s="117"/>
      <c r="L16" s="117"/>
      <c r="M16" s="117"/>
      <c r="N16" s="117"/>
      <c r="O16" s="117"/>
      <c r="P16" s="117"/>
    </row>
    <row r="17" spans="1:16" ht="224">
      <c r="A17" s="81">
        <v>3</v>
      </c>
      <c r="B17" s="81">
        <v>3.1</v>
      </c>
      <c r="C17" s="160" t="s">
        <v>677</v>
      </c>
      <c r="D17" s="113" t="s">
        <v>31</v>
      </c>
      <c r="E17" s="113" t="s">
        <v>32</v>
      </c>
      <c r="F17" s="113" t="s">
        <v>33</v>
      </c>
      <c r="G17" s="113" t="s">
        <v>34</v>
      </c>
      <c r="H17" s="113" t="s">
        <v>35</v>
      </c>
      <c r="I17" s="117"/>
      <c r="J17" s="177"/>
      <c r="K17" s="117"/>
      <c r="L17" s="117"/>
      <c r="M17" s="117"/>
      <c r="N17" s="117"/>
      <c r="O17" s="117"/>
      <c r="P17" s="117"/>
    </row>
    <row r="18" spans="1:16" ht="160">
      <c r="A18" s="81">
        <v>4</v>
      </c>
      <c r="B18" s="81">
        <v>3.2</v>
      </c>
      <c r="C18" s="160" t="s">
        <v>677</v>
      </c>
      <c r="D18" s="113" t="s">
        <v>36</v>
      </c>
      <c r="E18" s="113" t="s">
        <v>36</v>
      </c>
      <c r="F18" s="113" t="s">
        <v>37</v>
      </c>
      <c r="G18" s="113" t="s">
        <v>38</v>
      </c>
      <c r="H18" s="113" t="s">
        <v>38</v>
      </c>
      <c r="I18" s="117"/>
      <c r="J18" s="177"/>
      <c r="K18" s="117"/>
      <c r="L18" s="117"/>
      <c r="M18" s="117"/>
      <c r="N18" s="117"/>
      <c r="O18" s="117"/>
      <c r="P18" s="117"/>
    </row>
    <row r="19" spans="1:16" ht="128">
      <c r="A19" s="81">
        <v>5</v>
      </c>
      <c r="B19" s="81">
        <v>3.3</v>
      </c>
      <c r="C19" s="160" t="s">
        <v>678</v>
      </c>
      <c r="D19" s="113" t="s">
        <v>42</v>
      </c>
      <c r="E19" s="113" t="s">
        <v>42</v>
      </c>
      <c r="F19" s="113" t="s">
        <v>42</v>
      </c>
      <c r="G19" s="113" t="s">
        <v>41</v>
      </c>
      <c r="H19" s="113" t="s">
        <v>27</v>
      </c>
      <c r="I19" s="117"/>
      <c r="J19" s="177"/>
      <c r="K19" s="117"/>
      <c r="L19" s="117"/>
      <c r="M19" s="117"/>
      <c r="N19" s="117"/>
      <c r="O19" s="117"/>
      <c r="P19" s="117"/>
    </row>
    <row r="20" spans="1:16" ht="288">
      <c r="A20" s="81">
        <v>6</v>
      </c>
      <c r="B20" s="81">
        <v>4.0999999999999996</v>
      </c>
      <c r="C20" s="160" t="s">
        <v>679</v>
      </c>
      <c r="D20" s="113" t="s">
        <v>24</v>
      </c>
      <c r="E20" s="113" t="s">
        <v>24</v>
      </c>
      <c r="F20" s="113" t="s">
        <v>24</v>
      </c>
      <c r="G20" s="113" t="s">
        <v>39</v>
      </c>
      <c r="H20" s="113" t="s">
        <v>40</v>
      </c>
      <c r="I20" s="117"/>
      <c r="J20" s="117"/>
      <c r="K20" s="117"/>
      <c r="L20" s="117"/>
      <c r="M20" s="117"/>
      <c r="N20" s="117"/>
      <c r="O20" s="117"/>
      <c r="P20" s="117"/>
    </row>
    <row r="21" spans="1:16" ht="288">
      <c r="A21" s="81">
        <v>7</v>
      </c>
      <c r="B21" s="81">
        <v>4.2</v>
      </c>
      <c r="C21" s="113" t="s">
        <v>25</v>
      </c>
      <c r="D21" s="113" t="s">
        <v>47</v>
      </c>
      <c r="E21" s="113" t="s">
        <v>43</v>
      </c>
      <c r="F21" s="113" t="s">
        <v>44</v>
      </c>
      <c r="G21" s="113" t="s">
        <v>45</v>
      </c>
      <c r="H21" s="113" t="s">
        <v>46</v>
      </c>
      <c r="I21" s="117"/>
      <c r="J21" s="117"/>
      <c r="K21" s="117"/>
      <c r="L21" s="117"/>
      <c r="M21" s="117"/>
      <c r="N21" s="117"/>
      <c r="O21" s="117"/>
      <c r="P21" s="117"/>
    </row>
    <row r="22" spans="1:16" ht="128">
      <c r="A22" s="81">
        <v>8</v>
      </c>
      <c r="B22" s="81">
        <v>4.3</v>
      </c>
      <c r="C22" s="113"/>
      <c r="D22" s="113" t="s">
        <v>48</v>
      </c>
      <c r="E22" s="113" t="s">
        <v>49</v>
      </c>
      <c r="F22" s="113" t="s">
        <v>49</v>
      </c>
      <c r="G22" s="113" t="s">
        <v>50</v>
      </c>
      <c r="H22" s="113" t="s">
        <v>50</v>
      </c>
      <c r="I22" s="117"/>
      <c r="J22" s="117"/>
      <c r="K22" s="117"/>
      <c r="L22" s="117"/>
      <c r="M22" s="117"/>
      <c r="N22" s="117"/>
      <c r="O22" s="117"/>
      <c r="P22" s="117"/>
    </row>
    <row r="23" spans="1:16" ht="192">
      <c r="A23" s="81">
        <v>9</v>
      </c>
      <c r="B23" s="81">
        <v>4.4000000000000004</v>
      </c>
      <c r="C23" s="113"/>
      <c r="D23" s="113" t="s">
        <v>51</v>
      </c>
      <c r="E23" s="113" t="s">
        <v>51</v>
      </c>
      <c r="F23" s="113" t="s">
        <v>52</v>
      </c>
      <c r="G23" s="113" t="s">
        <v>53</v>
      </c>
      <c r="H23" s="113" t="s">
        <v>53</v>
      </c>
      <c r="I23" s="117"/>
      <c r="J23" s="117"/>
      <c r="K23" s="117"/>
      <c r="L23" s="117"/>
      <c r="M23" s="117"/>
      <c r="N23" s="117"/>
      <c r="O23" s="117"/>
      <c r="P23" s="117"/>
    </row>
    <row r="24" spans="1:16" ht="80">
      <c r="A24" s="81">
        <v>10</v>
      </c>
      <c r="B24" s="81">
        <v>5</v>
      </c>
      <c r="C24" s="160" t="s">
        <v>680</v>
      </c>
      <c r="D24" s="113" t="s">
        <v>54</v>
      </c>
      <c r="E24" s="113" t="s">
        <v>55</v>
      </c>
      <c r="F24" s="113" t="s">
        <v>56</v>
      </c>
      <c r="G24" s="113" t="s">
        <v>58</v>
      </c>
      <c r="H24" s="113" t="s">
        <v>57</v>
      </c>
      <c r="I24" s="117"/>
      <c r="J24" s="117"/>
      <c r="K24" s="117"/>
      <c r="L24" s="117"/>
      <c r="M24" s="117"/>
      <c r="N24" s="117"/>
      <c r="O24" s="117"/>
      <c r="P24" s="117"/>
    </row>
    <row r="25" spans="1:16" ht="48">
      <c r="A25" s="81">
        <v>11</v>
      </c>
      <c r="B25" s="81">
        <v>6</v>
      </c>
      <c r="C25" s="160" t="s">
        <v>681</v>
      </c>
      <c r="D25" s="113" t="s">
        <v>59</v>
      </c>
      <c r="E25" s="113" t="s">
        <v>59</v>
      </c>
      <c r="F25" s="113" t="s">
        <v>26</v>
      </c>
      <c r="G25" s="113" t="s">
        <v>27</v>
      </c>
      <c r="H25" s="113" t="s">
        <v>27</v>
      </c>
      <c r="I25" s="117"/>
      <c r="J25" s="117"/>
      <c r="K25" s="117"/>
      <c r="L25" s="117"/>
      <c r="M25" s="117"/>
      <c r="N25" s="117"/>
      <c r="O25" s="117"/>
      <c r="P25" s="117"/>
    </row>
    <row r="26" spans="1:16" ht="33" customHeight="1">
      <c r="A26" s="161"/>
      <c r="B26" s="162"/>
      <c r="C26" s="202" t="s">
        <v>683</v>
      </c>
      <c r="D26" s="203"/>
      <c r="E26" s="203"/>
      <c r="F26" s="203"/>
      <c r="G26" s="203"/>
      <c r="H26" s="204"/>
      <c r="I26" s="163"/>
      <c r="J26" s="163"/>
      <c r="K26" s="163"/>
      <c r="L26" s="163"/>
      <c r="M26" s="163"/>
      <c r="N26" s="163"/>
      <c r="O26" s="163"/>
      <c r="P26" s="163"/>
    </row>
    <row r="27" spans="1:16" ht="409.6">
      <c r="A27" s="81">
        <v>12</v>
      </c>
      <c r="B27" s="81">
        <v>1.1000000000000001</v>
      </c>
      <c r="C27" s="164" t="s">
        <v>685</v>
      </c>
      <c r="D27" s="82" t="s">
        <v>305</v>
      </c>
      <c r="E27" s="82" t="s">
        <v>305</v>
      </c>
      <c r="F27" s="82" t="s">
        <v>305</v>
      </c>
      <c r="G27" s="82" t="s">
        <v>305</v>
      </c>
      <c r="H27" s="82" t="s">
        <v>306</v>
      </c>
      <c r="I27" s="117"/>
      <c r="J27" s="117"/>
      <c r="K27" s="117"/>
      <c r="L27" s="117"/>
      <c r="M27" s="117"/>
      <c r="N27" s="117"/>
      <c r="O27" s="117"/>
      <c r="P27" s="117"/>
    </row>
    <row r="28" spans="1:16" ht="256">
      <c r="A28" s="81">
        <v>13</v>
      </c>
      <c r="B28" s="81">
        <v>1.2</v>
      </c>
      <c r="C28" s="164" t="s">
        <v>684</v>
      </c>
      <c r="D28" s="82" t="s">
        <v>305</v>
      </c>
      <c r="E28" s="82" t="s">
        <v>305</v>
      </c>
      <c r="F28" s="82" t="s">
        <v>305</v>
      </c>
      <c r="G28" s="82" t="s">
        <v>305</v>
      </c>
      <c r="H28" s="82" t="s">
        <v>307</v>
      </c>
      <c r="I28" s="117"/>
      <c r="J28" s="117"/>
      <c r="K28" s="117"/>
      <c r="L28" s="117"/>
      <c r="M28" s="117"/>
      <c r="N28" s="117"/>
      <c r="O28" s="117"/>
      <c r="P28" s="117"/>
    </row>
    <row r="29" spans="1:16" ht="64">
      <c r="A29" s="81">
        <v>14</v>
      </c>
      <c r="B29" s="165" t="s">
        <v>687</v>
      </c>
      <c r="C29" s="164" t="s">
        <v>686</v>
      </c>
      <c r="D29" s="83" t="s">
        <v>305</v>
      </c>
      <c r="E29" s="83" t="s">
        <v>305</v>
      </c>
      <c r="F29" s="83" t="s">
        <v>305</v>
      </c>
      <c r="G29" s="83" t="s">
        <v>305</v>
      </c>
      <c r="H29" s="84" t="s">
        <v>308</v>
      </c>
      <c r="I29" s="117"/>
      <c r="J29" s="117"/>
      <c r="K29" s="117"/>
      <c r="L29" s="117"/>
      <c r="M29" s="117"/>
      <c r="N29" s="117"/>
      <c r="O29" s="117"/>
      <c r="P29" s="117"/>
    </row>
    <row r="30" spans="1:16" ht="64">
      <c r="A30" s="81">
        <v>15</v>
      </c>
      <c r="B30" s="165" t="s">
        <v>688</v>
      </c>
      <c r="C30" s="82"/>
      <c r="D30" s="83" t="s">
        <v>305</v>
      </c>
      <c r="E30" s="83" t="s">
        <v>305</v>
      </c>
      <c r="F30" s="83" t="s">
        <v>305</v>
      </c>
      <c r="G30" s="83" t="s">
        <v>305</v>
      </c>
      <c r="H30" s="84" t="s">
        <v>309</v>
      </c>
      <c r="I30" s="117"/>
      <c r="J30" s="117"/>
      <c r="K30" s="117"/>
      <c r="L30" s="117"/>
      <c r="M30" s="117"/>
      <c r="N30" s="117"/>
      <c r="O30" s="117"/>
      <c r="P30" s="117"/>
    </row>
    <row r="31" spans="1:16" ht="48">
      <c r="A31" s="81">
        <v>16</v>
      </c>
      <c r="B31" s="81">
        <v>1.4</v>
      </c>
      <c r="C31" s="164" t="s">
        <v>689</v>
      </c>
      <c r="D31" s="84" t="s">
        <v>305</v>
      </c>
      <c r="E31" s="84" t="s">
        <v>305</v>
      </c>
      <c r="F31" s="84" t="s">
        <v>305</v>
      </c>
      <c r="G31" s="84" t="s">
        <v>305</v>
      </c>
      <c r="H31" s="84" t="s">
        <v>310</v>
      </c>
      <c r="I31" s="117"/>
      <c r="J31" s="117"/>
      <c r="K31" s="117"/>
      <c r="L31" s="117"/>
      <c r="M31" s="117"/>
      <c r="N31" s="117"/>
      <c r="O31" s="117"/>
      <c r="P31" s="117"/>
    </row>
    <row r="32" spans="1:16" ht="192">
      <c r="A32" s="81">
        <v>17</v>
      </c>
      <c r="B32" s="165" t="s">
        <v>691</v>
      </c>
      <c r="C32" s="164" t="s">
        <v>690</v>
      </c>
      <c r="D32" s="82" t="s">
        <v>311</v>
      </c>
      <c r="E32" s="82" t="s">
        <v>312</v>
      </c>
      <c r="F32" s="82" t="s">
        <v>313</v>
      </c>
      <c r="G32" s="82" t="s">
        <v>305</v>
      </c>
      <c r="H32" s="82" t="s">
        <v>314</v>
      </c>
      <c r="I32" s="117"/>
      <c r="J32" s="117"/>
      <c r="K32" s="117"/>
      <c r="L32" s="117"/>
      <c r="M32" s="117"/>
      <c r="N32" s="117"/>
      <c r="O32" s="117"/>
      <c r="P32" s="117"/>
    </row>
    <row r="33" spans="1:16" ht="176">
      <c r="A33" s="81">
        <v>18</v>
      </c>
      <c r="B33" s="165" t="s">
        <v>692</v>
      </c>
      <c r="C33" s="82"/>
      <c r="D33" s="82" t="s">
        <v>305</v>
      </c>
      <c r="E33" s="82" t="s">
        <v>305</v>
      </c>
      <c r="F33" s="82" t="s">
        <v>305</v>
      </c>
      <c r="G33" s="82" t="s">
        <v>305</v>
      </c>
      <c r="H33" s="82" t="s">
        <v>315</v>
      </c>
      <c r="I33" s="117"/>
      <c r="J33" s="117"/>
      <c r="K33" s="117"/>
      <c r="L33" s="117"/>
      <c r="M33" s="117"/>
      <c r="N33" s="117"/>
      <c r="O33" s="117"/>
      <c r="P33" s="117"/>
    </row>
    <row r="34" spans="1:16" ht="112">
      <c r="A34" s="81">
        <v>19</v>
      </c>
      <c r="B34" s="81">
        <v>1.6</v>
      </c>
      <c r="C34" s="164" t="s">
        <v>728</v>
      </c>
      <c r="D34" s="82" t="s">
        <v>305</v>
      </c>
      <c r="E34" s="82" t="s">
        <v>305</v>
      </c>
      <c r="F34" s="82" t="s">
        <v>305</v>
      </c>
      <c r="G34" s="82" t="s">
        <v>305</v>
      </c>
      <c r="H34" s="82" t="s">
        <v>316</v>
      </c>
      <c r="I34" s="117"/>
      <c r="J34" s="117"/>
      <c r="K34" s="117"/>
      <c r="L34" s="117"/>
      <c r="M34" s="117"/>
      <c r="N34" s="117"/>
      <c r="O34" s="117"/>
      <c r="P34" s="117"/>
    </row>
    <row r="35" spans="1:16" ht="80">
      <c r="A35" s="81">
        <v>20</v>
      </c>
      <c r="B35" s="165" t="s">
        <v>693</v>
      </c>
      <c r="C35" s="164" t="s">
        <v>729</v>
      </c>
      <c r="D35" s="84" t="s">
        <v>317</v>
      </c>
      <c r="E35" s="84" t="s">
        <v>318</v>
      </c>
      <c r="F35" s="84" t="s">
        <v>319</v>
      </c>
      <c r="G35" s="84" t="s">
        <v>320</v>
      </c>
      <c r="H35" s="84" t="s">
        <v>321</v>
      </c>
      <c r="I35" s="117"/>
      <c r="J35" s="117"/>
      <c r="K35" s="117"/>
      <c r="L35" s="117"/>
      <c r="M35" s="117"/>
      <c r="N35" s="117"/>
      <c r="O35" s="117"/>
      <c r="P35" s="117"/>
    </row>
    <row r="36" spans="1:16" ht="32">
      <c r="A36" s="81">
        <v>21</v>
      </c>
      <c r="B36" s="165" t="s">
        <v>694</v>
      </c>
      <c r="C36" s="82"/>
      <c r="D36" s="84" t="s">
        <v>322</v>
      </c>
      <c r="E36" s="84" t="s">
        <v>322</v>
      </c>
      <c r="F36" s="84" t="s">
        <v>323</v>
      </c>
      <c r="G36" s="82" t="s">
        <v>305</v>
      </c>
      <c r="H36" s="84" t="s">
        <v>324</v>
      </c>
      <c r="I36" s="117"/>
      <c r="J36" s="117"/>
      <c r="K36" s="117"/>
      <c r="L36" s="117"/>
      <c r="M36" s="117"/>
      <c r="N36" s="117"/>
      <c r="O36" s="117"/>
      <c r="P36" s="117"/>
    </row>
    <row r="37" spans="1:16" ht="288">
      <c r="A37" s="81">
        <v>22</v>
      </c>
      <c r="B37" s="81">
        <v>1.8</v>
      </c>
      <c r="C37" s="164" t="s">
        <v>730</v>
      </c>
      <c r="D37" s="82" t="s">
        <v>305</v>
      </c>
      <c r="E37" s="82" t="s">
        <v>305</v>
      </c>
      <c r="F37" s="82" t="s">
        <v>305</v>
      </c>
      <c r="G37" s="82" t="s">
        <v>305</v>
      </c>
      <c r="H37" s="82" t="s">
        <v>325</v>
      </c>
      <c r="I37" s="117"/>
      <c r="J37" s="117"/>
      <c r="K37" s="117"/>
      <c r="L37" s="117"/>
      <c r="M37" s="117"/>
      <c r="N37" s="117"/>
      <c r="O37" s="117"/>
      <c r="P37" s="117"/>
    </row>
    <row r="38" spans="1:16" ht="64">
      <c r="A38" s="81">
        <v>23</v>
      </c>
      <c r="B38" s="81">
        <v>1.9</v>
      </c>
      <c r="C38" s="164" t="s">
        <v>731</v>
      </c>
      <c r="D38" s="82" t="s">
        <v>330</v>
      </c>
      <c r="E38" s="84" t="s">
        <v>326</v>
      </c>
      <c r="F38" s="84" t="s">
        <v>327</v>
      </c>
      <c r="G38" s="84" t="s">
        <v>328</v>
      </c>
      <c r="H38" s="84" t="s">
        <v>329</v>
      </c>
      <c r="I38" s="117"/>
      <c r="J38" s="117"/>
      <c r="K38" s="117"/>
      <c r="L38" s="117"/>
      <c r="M38" s="117"/>
      <c r="N38" s="117"/>
      <c r="O38" s="117"/>
      <c r="P38" s="117"/>
    </row>
    <row r="39" spans="1:16" ht="224">
      <c r="A39" s="81">
        <v>24</v>
      </c>
      <c r="B39" s="165" t="s">
        <v>695</v>
      </c>
      <c r="C39" s="164" t="s">
        <v>732</v>
      </c>
      <c r="D39" s="84" t="s">
        <v>331</v>
      </c>
      <c r="E39" s="84" t="s">
        <v>332</v>
      </c>
      <c r="F39" s="84" t="s">
        <v>333</v>
      </c>
      <c r="G39" s="84" t="s">
        <v>334</v>
      </c>
      <c r="H39" s="82" t="s">
        <v>335</v>
      </c>
      <c r="I39" s="117"/>
      <c r="J39" s="117"/>
      <c r="K39" s="117"/>
      <c r="L39" s="117"/>
      <c r="M39" s="117"/>
      <c r="N39" s="117"/>
      <c r="O39" s="117"/>
      <c r="P39" s="117"/>
    </row>
    <row r="40" spans="1:16" ht="80">
      <c r="A40" s="81">
        <v>25</v>
      </c>
      <c r="B40" s="165" t="s">
        <v>696</v>
      </c>
      <c r="C40" s="82"/>
      <c r="D40" s="84" t="s">
        <v>305</v>
      </c>
      <c r="E40" s="84" t="s">
        <v>305</v>
      </c>
      <c r="F40" s="84" t="s">
        <v>305</v>
      </c>
      <c r="G40" s="84" t="s">
        <v>305</v>
      </c>
      <c r="H40" s="84" t="s">
        <v>336</v>
      </c>
      <c r="I40" s="117"/>
      <c r="J40" s="117"/>
      <c r="K40" s="117"/>
      <c r="L40" s="117"/>
      <c r="M40" s="117"/>
      <c r="N40" s="117"/>
      <c r="O40" s="117"/>
      <c r="P40" s="117"/>
    </row>
    <row r="41" spans="1:16" ht="32">
      <c r="A41" s="81">
        <v>26</v>
      </c>
      <c r="B41" s="165" t="s">
        <v>697</v>
      </c>
      <c r="C41" s="82"/>
      <c r="D41" s="84" t="s">
        <v>305</v>
      </c>
      <c r="E41" s="84" t="s">
        <v>305</v>
      </c>
      <c r="F41" s="84" t="s">
        <v>305</v>
      </c>
      <c r="G41" s="84" t="s">
        <v>305</v>
      </c>
      <c r="H41" s="84" t="s">
        <v>337</v>
      </c>
      <c r="I41" s="117"/>
      <c r="J41" s="117"/>
      <c r="K41" s="117"/>
      <c r="L41" s="117"/>
      <c r="M41" s="117"/>
      <c r="N41" s="117"/>
      <c r="O41" s="117"/>
      <c r="P41" s="117"/>
    </row>
    <row r="42" spans="1:16" ht="128">
      <c r="A42" s="81">
        <v>27</v>
      </c>
      <c r="B42" s="81">
        <v>1.1100000000000001</v>
      </c>
      <c r="C42" s="164" t="s">
        <v>733</v>
      </c>
      <c r="D42" s="84" t="s">
        <v>305</v>
      </c>
      <c r="E42" s="84" t="s">
        <v>305</v>
      </c>
      <c r="F42" s="84" t="s">
        <v>305</v>
      </c>
      <c r="G42" s="84" t="s">
        <v>305</v>
      </c>
      <c r="H42" s="84" t="s">
        <v>338</v>
      </c>
      <c r="I42" s="117"/>
      <c r="J42" s="117"/>
      <c r="K42" s="117"/>
      <c r="L42" s="117"/>
      <c r="M42" s="117"/>
      <c r="N42" s="117"/>
      <c r="O42" s="117"/>
      <c r="P42" s="117"/>
    </row>
    <row r="43" spans="1:16" ht="64">
      <c r="A43" s="81">
        <v>28</v>
      </c>
      <c r="B43" s="165" t="s">
        <v>698</v>
      </c>
      <c r="C43" s="164" t="s">
        <v>734</v>
      </c>
      <c r="D43" s="198" t="s">
        <v>339</v>
      </c>
      <c r="E43" s="198"/>
      <c r="F43" s="198"/>
      <c r="G43" s="198"/>
      <c r="H43" s="198"/>
      <c r="I43" s="117"/>
      <c r="J43" s="117"/>
      <c r="K43" s="117"/>
      <c r="L43" s="117"/>
      <c r="M43" s="117"/>
      <c r="N43" s="117"/>
      <c r="O43" s="117"/>
      <c r="P43" s="117"/>
    </row>
    <row r="44" spans="1:16" ht="144">
      <c r="A44" s="81">
        <v>29</v>
      </c>
      <c r="B44" s="165" t="s">
        <v>699</v>
      </c>
      <c r="C44" s="82"/>
      <c r="D44" s="82" t="s">
        <v>340</v>
      </c>
      <c r="E44" s="82" t="s">
        <v>341</v>
      </c>
      <c r="F44" s="82" t="s">
        <v>342</v>
      </c>
      <c r="G44" s="82" t="s">
        <v>27</v>
      </c>
      <c r="H44" s="82" t="s">
        <v>27</v>
      </c>
      <c r="I44" s="117"/>
      <c r="J44" s="117"/>
      <c r="K44" s="117"/>
      <c r="L44" s="117"/>
      <c r="M44" s="117"/>
      <c r="N44" s="117"/>
      <c r="O44" s="117"/>
      <c r="P44" s="117"/>
    </row>
    <row r="45" spans="1:16" ht="409.6">
      <c r="A45" s="81">
        <v>30</v>
      </c>
      <c r="B45" s="81">
        <v>2.2000000000000002</v>
      </c>
      <c r="C45" s="164" t="s">
        <v>735</v>
      </c>
      <c r="D45" s="82" t="s">
        <v>343</v>
      </c>
      <c r="E45" s="82" t="s">
        <v>344</v>
      </c>
      <c r="F45" s="82" t="s">
        <v>345</v>
      </c>
      <c r="G45" s="82" t="s">
        <v>346</v>
      </c>
      <c r="H45" s="82" t="s">
        <v>347</v>
      </c>
      <c r="I45" s="117"/>
      <c r="J45" s="117"/>
      <c r="K45" s="117"/>
      <c r="L45" s="117"/>
      <c r="M45" s="117"/>
      <c r="N45" s="117"/>
      <c r="O45" s="117"/>
      <c r="P45" s="117"/>
    </row>
    <row r="46" spans="1:16" ht="409.6">
      <c r="A46" s="81">
        <v>31</v>
      </c>
      <c r="B46" s="81">
        <v>2.2999999999999998</v>
      </c>
      <c r="C46" s="164" t="s">
        <v>736</v>
      </c>
      <c r="D46" s="82" t="s">
        <v>348</v>
      </c>
      <c r="E46" s="82" t="s">
        <v>349</v>
      </c>
      <c r="F46" s="82" t="s">
        <v>350</v>
      </c>
      <c r="G46" s="82" t="s">
        <v>351</v>
      </c>
      <c r="H46" s="82" t="s">
        <v>352</v>
      </c>
      <c r="I46" s="117"/>
      <c r="J46" s="117"/>
      <c r="K46" s="117"/>
      <c r="L46" s="117"/>
      <c r="M46" s="117"/>
      <c r="N46" s="117"/>
      <c r="O46" s="117"/>
      <c r="P46" s="117"/>
    </row>
    <row r="47" spans="1:16" ht="224">
      <c r="A47" s="81">
        <v>32</v>
      </c>
      <c r="B47" s="81">
        <v>2.4</v>
      </c>
      <c r="C47" s="164" t="s">
        <v>737</v>
      </c>
      <c r="D47" s="82" t="s">
        <v>353</v>
      </c>
      <c r="E47" s="82" t="s">
        <v>356</v>
      </c>
      <c r="F47" s="82" t="s">
        <v>319</v>
      </c>
      <c r="G47" s="84" t="s">
        <v>354</v>
      </c>
      <c r="H47" s="84" t="s">
        <v>355</v>
      </c>
      <c r="I47" s="117"/>
      <c r="J47" s="117"/>
      <c r="K47" s="117"/>
      <c r="L47" s="117"/>
      <c r="M47" s="117"/>
      <c r="N47" s="117"/>
      <c r="O47" s="117"/>
      <c r="P47" s="117"/>
    </row>
    <row r="48" spans="1:16" ht="409.6">
      <c r="A48" s="81">
        <v>33</v>
      </c>
      <c r="B48" s="81">
        <v>2.5</v>
      </c>
      <c r="C48" s="164" t="s">
        <v>738</v>
      </c>
      <c r="D48" s="82" t="s">
        <v>357</v>
      </c>
      <c r="E48" s="82" t="s">
        <v>358</v>
      </c>
      <c r="F48" s="82" t="s">
        <v>359</v>
      </c>
      <c r="G48" s="82" t="s">
        <v>360</v>
      </c>
      <c r="H48" s="82" t="s">
        <v>361</v>
      </c>
      <c r="I48" s="117"/>
      <c r="J48" s="117"/>
      <c r="K48" s="117"/>
      <c r="L48" s="117"/>
      <c r="M48" s="117"/>
      <c r="N48" s="117"/>
      <c r="O48" s="117"/>
      <c r="P48" s="117"/>
    </row>
    <row r="49" spans="1:16" ht="336">
      <c r="A49" s="81">
        <v>34</v>
      </c>
      <c r="B49" s="81">
        <v>3.1</v>
      </c>
      <c r="C49" s="164" t="s">
        <v>739</v>
      </c>
      <c r="D49" s="82" t="s">
        <v>362</v>
      </c>
      <c r="E49" s="82" t="s">
        <v>363</v>
      </c>
      <c r="F49" s="82" t="s">
        <v>364</v>
      </c>
      <c r="G49" s="82" t="s">
        <v>365</v>
      </c>
      <c r="H49" s="82" t="s">
        <v>366</v>
      </c>
      <c r="I49" s="117"/>
      <c r="J49" s="117"/>
      <c r="K49" s="117"/>
      <c r="L49" s="117"/>
      <c r="M49" s="117"/>
      <c r="N49" s="117"/>
      <c r="O49" s="117"/>
      <c r="P49" s="117"/>
    </row>
    <row r="50" spans="1:16" ht="400">
      <c r="A50" s="81">
        <v>35</v>
      </c>
      <c r="B50" s="81">
        <v>3.2</v>
      </c>
      <c r="C50" s="164" t="s">
        <v>740</v>
      </c>
      <c r="D50" s="84" t="s">
        <v>305</v>
      </c>
      <c r="E50" s="84" t="s">
        <v>305</v>
      </c>
      <c r="F50" s="84" t="s">
        <v>305</v>
      </c>
      <c r="G50" s="84" t="s">
        <v>305</v>
      </c>
      <c r="H50" s="82" t="s">
        <v>367</v>
      </c>
      <c r="I50" s="117"/>
      <c r="J50" s="117"/>
      <c r="K50" s="117"/>
      <c r="L50" s="117"/>
      <c r="M50" s="117"/>
      <c r="N50" s="117"/>
      <c r="O50" s="117"/>
      <c r="P50" s="117"/>
    </row>
    <row r="51" spans="1:16" ht="128">
      <c r="A51" s="81">
        <v>36</v>
      </c>
      <c r="B51" s="81">
        <v>3.3</v>
      </c>
      <c r="C51" s="164" t="s">
        <v>741</v>
      </c>
      <c r="D51" s="82" t="s">
        <v>368</v>
      </c>
      <c r="E51" s="82" t="s">
        <v>369</v>
      </c>
      <c r="F51" s="82" t="s">
        <v>370</v>
      </c>
      <c r="G51" s="82" t="s">
        <v>371</v>
      </c>
      <c r="H51" s="82" t="s">
        <v>372</v>
      </c>
      <c r="I51" s="117"/>
      <c r="J51" s="117"/>
      <c r="K51" s="117"/>
      <c r="L51" s="117"/>
      <c r="M51" s="117"/>
      <c r="N51" s="117"/>
      <c r="O51" s="117"/>
      <c r="P51" s="117"/>
    </row>
    <row r="52" spans="1:16" ht="400">
      <c r="A52" s="81">
        <v>37</v>
      </c>
      <c r="B52" s="81">
        <v>3.4</v>
      </c>
      <c r="C52" s="164" t="s">
        <v>742</v>
      </c>
      <c r="D52" s="82" t="s">
        <v>373</v>
      </c>
      <c r="E52" s="82" t="s">
        <v>374</v>
      </c>
      <c r="F52" s="82" t="s">
        <v>375</v>
      </c>
      <c r="G52" s="82" t="s">
        <v>376</v>
      </c>
      <c r="H52" s="82" t="s">
        <v>377</v>
      </c>
      <c r="I52" s="117"/>
      <c r="J52" s="117"/>
      <c r="K52" s="117"/>
      <c r="L52" s="117"/>
      <c r="M52" s="117"/>
      <c r="N52" s="117"/>
      <c r="O52" s="117"/>
      <c r="P52" s="117"/>
    </row>
    <row r="53" spans="1:16" ht="64">
      <c r="A53" s="81">
        <v>38</v>
      </c>
      <c r="B53" s="165" t="s">
        <v>700</v>
      </c>
      <c r="C53" s="164" t="s">
        <v>743</v>
      </c>
      <c r="D53" s="84" t="s">
        <v>305</v>
      </c>
      <c r="E53" s="84" t="s">
        <v>305</v>
      </c>
      <c r="F53" s="84" t="s">
        <v>305</v>
      </c>
      <c r="G53" s="84" t="s">
        <v>305</v>
      </c>
      <c r="H53" s="84" t="s">
        <v>378</v>
      </c>
      <c r="I53" s="117"/>
      <c r="J53" s="117"/>
      <c r="K53" s="117"/>
      <c r="L53" s="117"/>
      <c r="M53" s="117"/>
      <c r="N53" s="117"/>
      <c r="O53" s="117"/>
      <c r="P53" s="117"/>
    </row>
    <row r="54" spans="1:16" ht="32">
      <c r="A54" s="81">
        <v>39</v>
      </c>
      <c r="B54" s="165" t="s">
        <v>701</v>
      </c>
      <c r="C54" s="82"/>
      <c r="D54" s="84" t="s">
        <v>305</v>
      </c>
      <c r="E54" s="84" t="s">
        <v>305</v>
      </c>
      <c r="F54" s="84" t="s">
        <v>305</v>
      </c>
      <c r="G54" s="84" t="s">
        <v>305</v>
      </c>
      <c r="H54" s="84" t="s">
        <v>379</v>
      </c>
      <c r="I54" s="117"/>
      <c r="J54" s="117"/>
      <c r="K54" s="117"/>
      <c r="L54" s="117"/>
      <c r="M54" s="117"/>
      <c r="N54" s="117"/>
      <c r="O54" s="117"/>
      <c r="P54" s="117"/>
    </row>
    <row r="55" spans="1:16" ht="48">
      <c r="A55" s="81">
        <v>40</v>
      </c>
      <c r="B55" s="81">
        <v>4.2</v>
      </c>
      <c r="C55" s="164" t="s">
        <v>744</v>
      </c>
      <c r="D55" s="84" t="s">
        <v>380</v>
      </c>
      <c r="E55" s="84" t="s">
        <v>381</v>
      </c>
      <c r="F55" s="84" t="s">
        <v>382</v>
      </c>
      <c r="G55" s="84" t="s">
        <v>383</v>
      </c>
      <c r="H55" s="84" t="s">
        <v>384</v>
      </c>
      <c r="I55" s="117"/>
      <c r="J55" s="117"/>
      <c r="K55" s="117"/>
      <c r="L55" s="117"/>
      <c r="M55" s="117"/>
      <c r="N55" s="117"/>
      <c r="O55" s="117"/>
      <c r="P55" s="117"/>
    </row>
    <row r="56" spans="1:16" ht="64">
      <c r="A56" s="81">
        <v>41</v>
      </c>
      <c r="B56" s="81">
        <v>4.3</v>
      </c>
      <c r="C56" s="164" t="s">
        <v>745</v>
      </c>
      <c r="D56" s="82" t="s">
        <v>305</v>
      </c>
      <c r="E56" s="82" t="s">
        <v>305</v>
      </c>
      <c r="F56" s="82" t="s">
        <v>305</v>
      </c>
      <c r="G56" s="82" t="s">
        <v>305</v>
      </c>
      <c r="H56" s="82" t="s">
        <v>385</v>
      </c>
      <c r="I56" s="117"/>
      <c r="J56" s="117"/>
      <c r="K56" s="117"/>
      <c r="L56" s="117"/>
      <c r="M56" s="117"/>
      <c r="N56" s="117"/>
      <c r="O56" s="117"/>
      <c r="P56" s="117"/>
    </row>
    <row r="57" spans="1:16" ht="160">
      <c r="A57" s="81">
        <v>42</v>
      </c>
      <c r="B57" s="81">
        <v>4.4000000000000004</v>
      </c>
      <c r="C57" s="164" t="s">
        <v>746</v>
      </c>
      <c r="D57" s="82" t="s">
        <v>386</v>
      </c>
      <c r="E57" s="82" t="s">
        <v>387</v>
      </c>
      <c r="F57" s="82" t="s">
        <v>319</v>
      </c>
      <c r="G57" s="82" t="s">
        <v>388</v>
      </c>
      <c r="H57" s="82" t="s">
        <v>389</v>
      </c>
      <c r="I57" s="117"/>
      <c r="J57" s="117"/>
      <c r="K57" s="117"/>
      <c r="L57" s="117"/>
      <c r="M57" s="117"/>
      <c r="N57" s="117"/>
      <c r="O57" s="117"/>
      <c r="P57" s="117"/>
    </row>
    <row r="58" spans="1:16" ht="208">
      <c r="A58" s="81">
        <v>43</v>
      </c>
      <c r="B58" s="81">
        <v>4.5</v>
      </c>
      <c r="C58" s="164" t="s">
        <v>747</v>
      </c>
      <c r="D58" s="82" t="s">
        <v>390</v>
      </c>
      <c r="E58" s="82" t="s">
        <v>391</v>
      </c>
      <c r="F58" s="82" t="s">
        <v>392</v>
      </c>
      <c r="G58" s="82" t="s">
        <v>393</v>
      </c>
      <c r="H58" s="82" t="s">
        <v>394</v>
      </c>
      <c r="I58" s="117"/>
      <c r="J58" s="117"/>
      <c r="K58" s="117"/>
      <c r="L58" s="117"/>
      <c r="M58" s="117"/>
      <c r="N58" s="117"/>
      <c r="O58" s="117"/>
      <c r="P58" s="117"/>
    </row>
    <row r="59" spans="1:16" ht="112">
      <c r="A59" s="81">
        <v>44</v>
      </c>
      <c r="B59" s="81">
        <v>4.5999999999999996</v>
      </c>
      <c r="C59" s="164" t="s">
        <v>748</v>
      </c>
      <c r="D59" s="82" t="s">
        <v>396</v>
      </c>
      <c r="E59" s="82" t="s">
        <v>395</v>
      </c>
      <c r="F59" s="82" t="s">
        <v>397</v>
      </c>
      <c r="G59" s="82" t="s">
        <v>398</v>
      </c>
      <c r="H59" s="82" t="s">
        <v>399</v>
      </c>
      <c r="I59" s="117"/>
      <c r="J59" s="117"/>
      <c r="K59" s="117"/>
      <c r="L59" s="117"/>
      <c r="M59" s="117"/>
      <c r="N59" s="117"/>
      <c r="O59" s="117"/>
      <c r="P59" s="117"/>
    </row>
    <row r="60" spans="1:16" ht="160">
      <c r="A60" s="81">
        <v>45</v>
      </c>
      <c r="B60" s="165" t="s">
        <v>702</v>
      </c>
      <c r="C60" s="164" t="s">
        <v>749</v>
      </c>
      <c r="D60" s="82" t="s">
        <v>305</v>
      </c>
      <c r="E60" s="82" t="s">
        <v>305</v>
      </c>
      <c r="F60" s="82" t="s">
        <v>305</v>
      </c>
      <c r="G60" s="82" t="s">
        <v>305</v>
      </c>
      <c r="H60" s="82" t="s">
        <v>400</v>
      </c>
      <c r="I60" s="117"/>
      <c r="J60" s="117"/>
      <c r="K60" s="117"/>
      <c r="L60" s="117"/>
      <c r="M60" s="117"/>
      <c r="N60" s="117"/>
      <c r="O60" s="117"/>
      <c r="P60" s="117"/>
    </row>
    <row r="61" spans="1:16" ht="112">
      <c r="A61" s="81">
        <v>46</v>
      </c>
      <c r="B61" s="165" t="s">
        <v>703</v>
      </c>
      <c r="C61" s="82"/>
      <c r="D61" s="82" t="s">
        <v>403</v>
      </c>
      <c r="E61" s="82" t="s">
        <v>402</v>
      </c>
      <c r="F61" s="82" t="s">
        <v>305</v>
      </c>
      <c r="G61" s="82" t="s">
        <v>305</v>
      </c>
      <c r="H61" s="82" t="s">
        <v>401</v>
      </c>
      <c r="I61" s="117"/>
      <c r="J61" s="117"/>
      <c r="K61" s="117"/>
      <c r="L61" s="117"/>
      <c r="M61" s="117"/>
      <c r="N61" s="117"/>
      <c r="O61" s="117"/>
      <c r="P61" s="117"/>
    </row>
    <row r="62" spans="1:16" ht="112">
      <c r="A62" s="81">
        <v>47</v>
      </c>
      <c r="B62" s="81">
        <v>5.0999999999999996</v>
      </c>
      <c r="C62" s="164" t="s">
        <v>750</v>
      </c>
      <c r="D62" s="82" t="s">
        <v>404</v>
      </c>
      <c r="E62" s="82" t="s">
        <v>405</v>
      </c>
      <c r="F62" s="82" t="s">
        <v>406</v>
      </c>
      <c r="G62" s="82" t="s">
        <v>407</v>
      </c>
      <c r="H62" s="82" t="s">
        <v>407</v>
      </c>
      <c r="I62" s="117"/>
      <c r="J62" s="117"/>
      <c r="K62" s="117"/>
      <c r="L62" s="117"/>
      <c r="M62" s="117"/>
      <c r="N62" s="117"/>
      <c r="O62" s="117"/>
      <c r="P62" s="117"/>
    </row>
    <row r="63" spans="1:16" ht="48">
      <c r="A63" s="81">
        <v>48</v>
      </c>
      <c r="B63" s="81">
        <v>5.2</v>
      </c>
      <c r="C63" s="164" t="s">
        <v>751</v>
      </c>
      <c r="D63" s="84" t="s">
        <v>408</v>
      </c>
      <c r="E63" s="84" t="s">
        <v>409</v>
      </c>
      <c r="F63" s="84" t="s">
        <v>410</v>
      </c>
      <c r="G63" s="84" t="s">
        <v>411</v>
      </c>
      <c r="H63" s="84" t="s">
        <v>412</v>
      </c>
      <c r="I63" s="117"/>
      <c r="J63" s="117"/>
      <c r="K63" s="117"/>
      <c r="L63" s="117"/>
      <c r="M63" s="117"/>
      <c r="N63" s="117"/>
      <c r="O63" s="117"/>
      <c r="P63" s="117"/>
    </row>
    <row r="64" spans="1:16" ht="64">
      <c r="A64" s="81">
        <v>49</v>
      </c>
      <c r="B64" s="81">
        <v>5.3</v>
      </c>
      <c r="C64" s="164" t="s">
        <v>752</v>
      </c>
      <c r="D64" s="82" t="s">
        <v>413</v>
      </c>
      <c r="E64" s="82" t="s">
        <v>332</v>
      </c>
      <c r="F64" s="82" t="s">
        <v>414</v>
      </c>
      <c r="G64" s="82" t="s">
        <v>305</v>
      </c>
      <c r="H64" s="82" t="s">
        <v>415</v>
      </c>
      <c r="I64" s="117"/>
      <c r="J64" s="117"/>
      <c r="K64" s="117"/>
      <c r="L64" s="117"/>
      <c r="M64" s="117"/>
      <c r="N64" s="117"/>
      <c r="O64" s="117"/>
      <c r="P64" s="117"/>
    </row>
    <row r="65" spans="1:16" ht="64">
      <c r="A65" s="81">
        <v>50</v>
      </c>
      <c r="B65" s="81">
        <v>5.4</v>
      </c>
      <c r="C65" s="164" t="s">
        <v>753</v>
      </c>
      <c r="D65" s="82" t="s">
        <v>419</v>
      </c>
      <c r="E65" s="82" t="s">
        <v>332</v>
      </c>
      <c r="F65" s="82" t="s">
        <v>418</v>
      </c>
      <c r="G65" s="82" t="s">
        <v>417</v>
      </c>
      <c r="H65" s="82" t="s">
        <v>416</v>
      </c>
      <c r="I65" s="117"/>
      <c r="J65" s="117"/>
      <c r="K65" s="117"/>
      <c r="L65" s="117"/>
      <c r="M65" s="117"/>
      <c r="N65" s="117"/>
      <c r="O65" s="117"/>
      <c r="P65" s="117"/>
    </row>
    <row r="66" spans="1:16" ht="176">
      <c r="A66" s="81">
        <v>51</v>
      </c>
      <c r="B66" s="81">
        <v>5.5</v>
      </c>
      <c r="C66" s="164" t="s">
        <v>754</v>
      </c>
      <c r="D66" s="82" t="s">
        <v>424</v>
      </c>
      <c r="E66" s="82" t="s">
        <v>423</v>
      </c>
      <c r="F66" s="82" t="s">
        <v>422</v>
      </c>
      <c r="G66" s="82" t="s">
        <v>420</v>
      </c>
      <c r="H66" s="82" t="s">
        <v>421</v>
      </c>
      <c r="I66" s="117"/>
      <c r="J66" s="117"/>
      <c r="K66" s="117"/>
      <c r="L66" s="117"/>
      <c r="M66" s="117"/>
      <c r="N66" s="117"/>
      <c r="O66" s="117"/>
      <c r="P66" s="117"/>
    </row>
    <row r="67" spans="1:16" ht="48">
      <c r="A67" s="81">
        <v>52</v>
      </c>
      <c r="B67" s="81">
        <v>5.6</v>
      </c>
      <c r="C67" s="164" t="s">
        <v>749</v>
      </c>
      <c r="D67" s="84" t="s">
        <v>425</v>
      </c>
      <c r="E67" s="84" t="s">
        <v>426</v>
      </c>
      <c r="F67" s="84" t="s">
        <v>427</v>
      </c>
      <c r="G67" s="84" t="s">
        <v>305</v>
      </c>
      <c r="H67" s="84" t="s">
        <v>428</v>
      </c>
      <c r="I67" s="117"/>
      <c r="J67" s="117"/>
      <c r="K67" s="117"/>
      <c r="L67" s="117"/>
      <c r="M67" s="117"/>
      <c r="N67" s="117"/>
      <c r="O67" s="117"/>
      <c r="P67" s="117"/>
    </row>
    <row r="68" spans="1:16" ht="32">
      <c r="A68" s="81">
        <v>53</v>
      </c>
      <c r="B68" s="81">
        <v>5.7</v>
      </c>
      <c r="C68" s="164" t="s">
        <v>755</v>
      </c>
      <c r="D68" s="82" t="s">
        <v>305</v>
      </c>
      <c r="E68" s="82" t="s">
        <v>305</v>
      </c>
      <c r="F68" s="82" t="s">
        <v>305</v>
      </c>
      <c r="G68" s="82" t="s">
        <v>305</v>
      </c>
      <c r="H68" s="82" t="s">
        <v>429</v>
      </c>
      <c r="I68" s="117"/>
      <c r="J68" s="117"/>
      <c r="K68" s="117"/>
      <c r="L68" s="117"/>
      <c r="M68" s="117"/>
      <c r="N68" s="117"/>
      <c r="O68" s="117"/>
      <c r="P68" s="117"/>
    </row>
    <row r="69" spans="1:16" ht="96">
      <c r="A69" s="81">
        <v>54</v>
      </c>
      <c r="B69" s="81">
        <v>6.1</v>
      </c>
      <c r="C69" s="164" t="s">
        <v>756</v>
      </c>
      <c r="D69" s="82" t="s">
        <v>434</v>
      </c>
      <c r="E69" s="82" t="s">
        <v>433</v>
      </c>
      <c r="F69" s="82" t="s">
        <v>432</v>
      </c>
      <c r="G69" s="82" t="s">
        <v>431</v>
      </c>
      <c r="H69" s="82" t="s">
        <v>430</v>
      </c>
      <c r="I69" s="117"/>
      <c r="J69" s="117"/>
      <c r="K69" s="117"/>
      <c r="L69" s="117"/>
      <c r="M69" s="117"/>
      <c r="N69" s="117"/>
      <c r="O69" s="117"/>
      <c r="P69" s="117"/>
    </row>
    <row r="70" spans="1:16" ht="160">
      <c r="A70" s="81">
        <v>55</v>
      </c>
      <c r="B70" s="81">
        <v>7.1</v>
      </c>
      <c r="C70" s="164" t="s">
        <v>757</v>
      </c>
      <c r="D70" s="82" t="s">
        <v>435</v>
      </c>
      <c r="E70" s="82" t="s">
        <v>436</v>
      </c>
      <c r="F70" s="82" t="s">
        <v>437</v>
      </c>
      <c r="G70" s="82" t="s">
        <v>438</v>
      </c>
      <c r="H70" s="82" t="s">
        <v>439</v>
      </c>
      <c r="I70" s="117"/>
      <c r="J70" s="117"/>
      <c r="K70" s="117"/>
      <c r="L70" s="117"/>
      <c r="M70" s="117"/>
      <c r="N70" s="117"/>
      <c r="O70" s="117"/>
      <c r="P70" s="117"/>
    </row>
    <row r="71" spans="1:16" ht="288">
      <c r="A71" s="81">
        <v>56</v>
      </c>
      <c r="B71" s="81">
        <v>7.2</v>
      </c>
      <c r="C71" s="164" t="s">
        <v>758</v>
      </c>
      <c r="D71" s="82" t="s">
        <v>441</v>
      </c>
      <c r="E71" s="82" t="s">
        <v>332</v>
      </c>
      <c r="F71" s="82" t="s">
        <v>442</v>
      </c>
      <c r="G71" s="82" t="s">
        <v>305</v>
      </c>
      <c r="H71" s="82" t="s">
        <v>440</v>
      </c>
      <c r="I71" s="117"/>
      <c r="J71" s="117"/>
      <c r="K71" s="117"/>
      <c r="L71" s="117"/>
      <c r="M71" s="117"/>
      <c r="N71" s="117"/>
      <c r="O71" s="117"/>
      <c r="P71" s="117"/>
    </row>
    <row r="72" spans="1:16" ht="176">
      <c r="A72" s="81">
        <v>57</v>
      </c>
      <c r="B72" s="165" t="s">
        <v>704</v>
      </c>
      <c r="C72" s="164" t="s">
        <v>759</v>
      </c>
      <c r="D72" s="82" t="s">
        <v>446</v>
      </c>
      <c r="E72" s="82" t="s">
        <v>445</v>
      </c>
      <c r="F72" s="82" t="s">
        <v>444</v>
      </c>
      <c r="G72" s="82" t="s">
        <v>443</v>
      </c>
      <c r="H72" s="82" t="s">
        <v>443</v>
      </c>
      <c r="I72" s="117"/>
      <c r="J72" s="117"/>
      <c r="K72" s="117"/>
      <c r="L72" s="117"/>
      <c r="M72" s="117"/>
      <c r="N72" s="117"/>
      <c r="O72" s="117"/>
      <c r="P72" s="117"/>
    </row>
    <row r="73" spans="1:16" ht="224">
      <c r="A73" s="81">
        <v>58</v>
      </c>
      <c r="B73" s="165" t="s">
        <v>705</v>
      </c>
      <c r="C73" s="82"/>
      <c r="D73" s="82" t="s">
        <v>447</v>
      </c>
      <c r="E73" s="82" t="s">
        <v>332</v>
      </c>
      <c r="F73" s="82" t="s">
        <v>448</v>
      </c>
      <c r="G73" s="82" t="s">
        <v>305</v>
      </c>
      <c r="H73" s="82" t="s">
        <v>449</v>
      </c>
      <c r="I73" s="117"/>
      <c r="J73" s="117"/>
      <c r="K73" s="117"/>
      <c r="L73" s="117"/>
      <c r="M73" s="117"/>
      <c r="N73" s="117"/>
      <c r="O73" s="117"/>
      <c r="P73" s="117"/>
    </row>
    <row r="74" spans="1:16" ht="112">
      <c r="A74" s="81">
        <v>59</v>
      </c>
      <c r="B74" s="81">
        <v>8.1999999999999993</v>
      </c>
      <c r="C74" s="164" t="s">
        <v>760</v>
      </c>
      <c r="D74" s="82" t="s">
        <v>450</v>
      </c>
      <c r="E74" s="82" t="s">
        <v>451</v>
      </c>
      <c r="F74" s="82" t="s">
        <v>452</v>
      </c>
      <c r="G74" s="82" t="s">
        <v>305</v>
      </c>
      <c r="H74" s="82" t="s">
        <v>453</v>
      </c>
      <c r="I74" s="117"/>
      <c r="J74" s="117"/>
      <c r="K74" s="117"/>
      <c r="L74" s="117"/>
      <c r="M74" s="117"/>
      <c r="N74" s="117"/>
      <c r="O74" s="117"/>
      <c r="P74" s="117"/>
    </row>
    <row r="75" spans="1:16" ht="32">
      <c r="A75" s="81">
        <v>60</v>
      </c>
      <c r="B75" s="81">
        <v>9.1</v>
      </c>
      <c r="C75" s="164" t="s">
        <v>762</v>
      </c>
      <c r="D75" s="84" t="s">
        <v>305</v>
      </c>
      <c r="E75" s="84" t="s">
        <v>305</v>
      </c>
      <c r="F75" s="84" t="s">
        <v>305</v>
      </c>
      <c r="G75" s="84" t="s">
        <v>305</v>
      </c>
      <c r="H75" s="84" t="s">
        <v>454</v>
      </c>
      <c r="I75" s="117"/>
      <c r="J75" s="117"/>
      <c r="K75" s="117"/>
      <c r="L75" s="117"/>
      <c r="M75" s="117"/>
      <c r="N75" s="117"/>
      <c r="O75" s="117"/>
      <c r="P75" s="117"/>
    </row>
    <row r="76" spans="1:16" ht="48">
      <c r="A76" s="81">
        <v>61</v>
      </c>
      <c r="B76" s="165" t="s">
        <v>706</v>
      </c>
      <c r="C76" s="164" t="s">
        <v>761</v>
      </c>
      <c r="D76" s="84" t="s">
        <v>305</v>
      </c>
      <c r="E76" s="84" t="s">
        <v>305</v>
      </c>
      <c r="F76" s="84" t="s">
        <v>305</v>
      </c>
      <c r="G76" s="84" t="s">
        <v>305</v>
      </c>
      <c r="H76" s="84" t="s">
        <v>455</v>
      </c>
      <c r="I76" s="117"/>
      <c r="J76" s="117"/>
      <c r="K76" s="117"/>
      <c r="L76" s="117"/>
      <c r="M76" s="117"/>
      <c r="N76" s="117"/>
      <c r="O76" s="117"/>
      <c r="P76" s="117"/>
    </row>
    <row r="77" spans="1:16" ht="128">
      <c r="A77" s="81">
        <v>62</v>
      </c>
      <c r="B77" s="165" t="s">
        <v>707</v>
      </c>
      <c r="C77" s="82"/>
      <c r="D77" s="82" t="s">
        <v>456</v>
      </c>
      <c r="E77" s="82" t="s">
        <v>457</v>
      </c>
      <c r="F77" s="82" t="s">
        <v>458</v>
      </c>
      <c r="G77" s="82" t="s">
        <v>459</v>
      </c>
      <c r="H77" s="82" t="s">
        <v>460</v>
      </c>
      <c r="I77" s="117"/>
      <c r="J77" s="117"/>
      <c r="K77" s="117"/>
      <c r="L77" s="117"/>
      <c r="M77" s="117"/>
      <c r="N77" s="117"/>
      <c r="O77" s="117"/>
      <c r="P77" s="117"/>
    </row>
    <row r="78" spans="1:16" ht="160">
      <c r="A78" s="81">
        <v>63</v>
      </c>
      <c r="B78" s="165" t="s">
        <v>708</v>
      </c>
      <c r="C78" s="82"/>
      <c r="D78" s="82" t="s">
        <v>464</v>
      </c>
      <c r="E78" s="82" t="s">
        <v>463</v>
      </c>
      <c r="F78" s="82" t="s">
        <v>462</v>
      </c>
      <c r="G78" s="82" t="s">
        <v>305</v>
      </c>
      <c r="H78" s="82" t="s">
        <v>461</v>
      </c>
      <c r="I78" s="117"/>
      <c r="J78" s="117"/>
      <c r="K78" s="117"/>
      <c r="L78" s="117"/>
      <c r="M78" s="117"/>
      <c r="N78" s="117"/>
      <c r="O78" s="117"/>
      <c r="P78" s="117"/>
    </row>
    <row r="79" spans="1:16" ht="32">
      <c r="A79" s="81">
        <v>64</v>
      </c>
      <c r="B79" s="81">
        <v>9.3000000000000007</v>
      </c>
      <c r="C79" s="164" t="s">
        <v>763</v>
      </c>
      <c r="D79" s="84" t="s">
        <v>305</v>
      </c>
      <c r="E79" s="84" t="s">
        <v>305</v>
      </c>
      <c r="F79" s="84" t="s">
        <v>305</v>
      </c>
      <c r="G79" s="84" t="s">
        <v>305</v>
      </c>
      <c r="H79" s="84" t="s">
        <v>465</v>
      </c>
      <c r="I79" s="117"/>
      <c r="J79" s="117"/>
      <c r="K79" s="117"/>
      <c r="L79" s="117"/>
      <c r="M79" s="117"/>
      <c r="N79" s="117"/>
      <c r="O79" s="117"/>
      <c r="P79" s="117"/>
    </row>
    <row r="80" spans="1:16" ht="409.6">
      <c r="A80" s="81">
        <v>65</v>
      </c>
      <c r="B80" s="81">
        <v>9.4</v>
      </c>
      <c r="C80" s="164" t="s">
        <v>764</v>
      </c>
      <c r="D80" s="82" t="s">
        <v>466</v>
      </c>
      <c r="E80" s="82" t="s">
        <v>332</v>
      </c>
      <c r="F80" s="82" t="s">
        <v>467</v>
      </c>
      <c r="G80" s="82" t="s">
        <v>305</v>
      </c>
      <c r="H80" s="82" t="s">
        <v>468</v>
      </c>
      <c r="I80" s="117"/>
      <c r="J80" s="117"/>
      <c r="K80" s="117"/>
      <c r="L80" s="117"/>
      <c r="M80" s="117"/>
      <c r="N80" s="117"/>
      <c r="O80" s="117"/>
      <c r="P80" s="117"/>
    </row>
    <row r="81" spans="1:16" ht="409.6">
      <c r="A81" s="81">
        <v>66</v>
      </c>
      <c r="B81" s="81">
        <v>9.5</v>
      </c>
      <c r="C81" s="164" t="s">
        <v>765</v>
      </c>
      <c r="D81" s="82" t="s">
        <v>469</v>
      </c>
      <c r="E81" s="82" t="s">
        <v>470</v>
      </c>
      <c r="F81" s="82" t="s">
        <v>471</v>
      </c>
      <c r="G81" s="82" t="s">
        <v>472</v>
      </c>
      <c r="H81" s="82" t="s">
        <v>473</v>
      </c>
      <c r="I81" s="117"/>
      <c r="J81" s="117"/>
      <c r="K81" s="117"/>
      <c r="L81" s="117"/>
      <c r="M81" s="117"/>
      <c r="N81" s="117"/>
      <c r="O81" s="117"/>
      <c r="P81" s="117"/>
    </row>
    <row r="82" spans="1:16" ht="64">
      <c r="A82" s="81">
        <v>67</v>
      </c>
      <c r="B82" s="165" t="s">
        <v>709</v>
      </c>
      <c r="C82" s="164" t="s">
        <v>766</v>
      </c>
      <c r="D82" s="82" t="s">
        <v>474</v>
      </c>
      <c r="E82" s="82" t="s">
        <v>475</v>
      </c>
      <c r="F82" s="82" t="s">
        <v>305</v>
      </c>
      <c r="G82" s="82" t="s">
        <v>305</v>
      </c>
      <c r="H82" s="82" t="s">
        <v>476</v>
      </c>
      <c r="I82" s="117"/>
      <c r="J82" s="117"/>
      <c r="K82" s="117"/>
      <c r="L82" s="117"/>
      <c r="M82" s="117"/>
      <c r="N82" s="117"/>
      <c r="O82" s="117"/>
      <c r="P82" s="117"/>
    </row>
    <row r="83" spans="1:16" ht="64">
      <c r="A83" s="81">
        <v>68</v>
      </c>
      <c r="B83" s="165" t="s">
        <v>710</v>
      </c>
      <c r="C83" s="164" t="s">
        <v>766</v>
      </c>
      <c r="D83" s="82" t="s">
        <v>474</v>
      </c>
      <c r="E83" s="82" t="s">
        <v>475</v>
      </c>
      <c r="F83" s="84" t="s">
        <v>305</v>
      </c>
      <c r="G83" s="84" t="s">
        <v>305</v>
      </c>
      <c r="H83" s="84" t="s">
        <v>476</v>
      </c>
      <c r="I83" s="117"/>
      <c r="J83" s="117"/>
      <c r="K83" s="117"/>
      <c r="L83" s="117"/>
      <c r="M83" s="117"/>
      <c r="N83" s="117"/>
      <c r="O83" s="117"/>
      <c r="P83" s="117"/>
    </row>
    <row r="84" spans="1:16" ht="409.6">
      <c r="A84" s="81">
        <v>69</v>
      </c>
      <c r="B84" s="81">
        <v>9.6999999999999993</v>
      </c>
      <c r="C84" s="164" t="s">
        <v>767</v>
      </c>
      <c r="D84" s="82" t="s">
        <v>477</v>
      </c>
      <c r="E84" s="82" t="s">
        <v>478</v>
      </c>
      <c r="F84" s="82" t="s">
        <v>479</v>
      </c>
      <c r="G84" s="82" t="s">
        <v>480</v>
      </c>
      <c r="H84" s="82" t="s">
        <v>481</v>
      </c>
      <c r="I84" s="117"/>
      <c r="J84" s="117"/>
      <c r="K84" s="117"/>
      <c r="L84" s="117"/>
      <c r="M84" s="117"/>
      <c r="N84" s="117"/>
      <c r="O84" s="117"/>
      <c r="P84" s="117"/>
    </row>
    <row r="85" spans="1:16" ht="48">
      <c r="A85" s="81">
        <v>70</v>
      </c>
      <c r="B85" s="81">
        <v>9.8000000000000007</v>
      </c>
      <c r="C85" s="164" t="s">
        <v>768</v>
      </c>
      <c r="D85" s="82" t="s">
        <v>482</v>
      </c>
      <c r="E85" s="82" t="s">
        <v>332</v>
      </c>
      <c r="F85" s="82" t="s">
        <v>483</v>
      </c>
      <c r="G85" s="82" t="s">
        <v>305</v>
      </c>
      <c r="H85" s="82" t="s">
        <v>484</v>
      </c>
      <c r="I85" s="117"/>
      <c r="J85" s="117"/>
      <c r="K85" s="117"/>
      <c r="L85" s="117"/>
      <c r="M85" s="117"/>
      <c r="N85" s="117"/>
      <c r="O85" s="117"/>
      <c r="P85" s="117"/>
    </row>
    <row r="86" spans="1:16" ht="32">
      <c r="A86" s="81">
        <v>71</v>
      </c>
      <c r="B86" s="81">
        <v>9.9</v>
      </c>
      <c r="C86" s="164" t="s">
        <v>769</v>
      </c>
      <c r="D86" s="198" t="s">
        <v>485</v>
      </c>
      <c r="E86" s="198"/>
      <c r="F86" s="198"/>
      <c r="G86" s="198"/>
      <c r="H86" s="198"/>
      <c r="I86" s="117"/>
      <c r="J86" s="117"/>
      <c r="K86" s="117"/>
      <c r="L86" s="117"/>
      <c r="M86" s="117"/>
      <c r="N86" s="117"/>
      <c r="O86" s="117"/>
      <c r="P86" s="117"/>
    </row>
    <row r="87" spans="1:16" ht="112">
      <c r="A87" s="81">
        <v>72</v>
      </c>
      <c r="B87" s="165" t="s">
        <v>711</v>
      </c>
      <c r="C87" s="164" t="s">
        <v>770</v>
      </c>
      <c r="D87" s="82" t="s">
        <v>486</v>
      </c>
      <c r="E87" s="82" t="s">
        <v>487</v>
      </c>
      <c r="F87" s="82" t="s">
        <v>305</v>
      </c>
      <c r="G87" s="82" t="s">
        <v>305</v>
      </c>
      <c r="H87" s="82" t="s">
        <v>488</v>
      </c>
      <c r="I87" s="117"/>
      <c r="J87" s="117"/>
      <c r="K87" s="117"/>
      <c r="L87" s="117"/>
      <c r="M87" s="117"/>
      <c r="N87" s="117"/>
      <c r="O87" s="117"/>
      <c r="P87" s="117"/>
    </row>
    <row r="88" spans="1:16" ht="32">
      <c r="A88" s="81">
        <v>73</v>
      </c>
      <c r="B88" s="165" t="s">
        <v>712</v>
      </c>
      <c r="C88" s="82"/>
      <c r="D88" s="82" t="s">
        <v>305</v>
      </c>
      <c r="E88" s="82" t="s">
        <v>305</v>
      </c>
      <c r="F88" s="82" t="s">
        <v>305</v>
      </c>
      <c r="G88" s="82" t="s">
        <v>305</v>
      </c>
      <c r="H88" s="82" t="s">
        <v>489</v>
      </c>
      <c r="I88" s="117"/>
      <c r="J88" s="117"/>
      <c r="K88" s="117"/>
      <c r="L88" s="117"/>
      <c r="M88" s="117"/>
      <c r="N88" s="117"/>
      <c r="O88" s="117"/>
      <c r="P88" s="117"/>
    </row>
    <row r="89" spans="1:16" ht="208">
      <c r="A89" s="81">
        <v>74</v>
      </c>
      <c r="B89" s="81">
        <v>9.11</v>
      </c>
      <c r="C89" s="164" t="s">
        <v>771</v>
      </c>
      <c r="D89" s="82" t="s">
        <v>490</v>
      </c>
      <c r="E89" s="82" t="s">
        <v>491</v>
      </c>
      <c r="F89" s="82" t="s">
        <v>492</v>
      </c>
      <c r="G89" s="82" t="s">
        <v>493</v>
      </c>
      <c r="H89" s="82" t="s">
        <v>493</v>
      </c>
      <c r="I89" s="117"/>
      <c r="J89" s="117"/>
      <c r="K89" s="117"/>
      <c r="L89" s="117"/>
      <c r="M89" s="117"/>
      <c r="N89" s="117"/>
      <c r="O89" s="117"/>
      <c r="P89" s="117"/>
    </row>
    <row r="90" spans="1:16" ht="336">
      <c r="A90" s="81">
        <v>75</v>
      </c>
      <c r="B90" s="81">
        <v>9.1199999999999992</v>
      </c>
      <c r="C90" s="164" t="s">
        <v>772</v>
      </c>
      <c r="D90" s="82" t="s">
        <v>494</v>
      </c>
      <c r="E90" s="82" t="s">
        <v>495</v>
      </c>
      <c r="F90" s="82" t="s">
        <v>496</v>
      </c>
      <c r="G90" s="82" t="s">
        <v>305</v>
      </c>
      <c r="H90" s="82" t="s">
        <v>497</v>
      </c>
      <c r="I90" s="117"/>
      <c r="J90" s="117"/>
      <c r="K90" s="117"/>
      <c r="L90" s="117"/>
      <c r="M90" s="117"/>
      <c r="N90" s="117"/>
      <c r="O90" s="117"/>
      <c r="P90" s="117"/>
    </row>
    <row r="91" spans="1:16" ht="288">
      <c r="A91" s="81">
        <v>76</v>
      </c>
      <c r="B91" s="81">
        <v>9.1300000000000008</v>
      </c>
      <c r="C91" s="164" t="s">
        <v>773</v>
      </c>
      <c r="D91" s="82" t="s">
        <v>498</v>
      </c>
      <c r="E91" s="82" t="s">
        <v>499</v>
      </c>
      <c r="F91" s="82" t="s">
        <v>500</v>
      </c>
      <c r="G91" s="82" t="s">
        <v>305</v>
      </c>
      <c r="H91" s="82" t="s">
        <v>501</v>
      </c>
      <c r="I91" s="117"/>
      <c r="J91" s="117"/>
      <c r="K91" s="117"/>
      <c r="L91" s="117"/>
      <c r="M91" s="117"/>
      <c r="N91" s="117"/>
      <c r="O91" s="117"/>
      <c r="P91" s="117"/>
    </row>
    <row r="92" spans="1:16">
      <c r="A92" s="81">
        <v>77</v>
      </c>
      <c r="B92" s="81">
        <v>9.14</v>
      </c>
      <c r="C92" s="164" t="s">
        <v>774</v>
      </c>
      <c r="D92" s="198" t="s">
        <v>502</v>
      </c>
      <c r="E92" s="198"/>
      <c r="F92" s="198"/>
      <c r="G92" s="198"/>
      <c r="H92" s="198"/>
      <c r="I92" s="117"/>
      <c r="J92" s="117"/>
      <c r="K92" s="117"/>
      <c r="L92" s="117"/>
      <c r="M92" s="117"/>
      <c r="N92" s="117"/>
      <c r="O92" s="117"/>
      <c r="P92" s="117"/>
    </row>
    <row r="93" spans="1:16" ht="409.6">
      <c r="A93" s="81">
        <v>78</v>
      </c>
      <c r="B93" s="81">
        <v>9.15</v>
      </c>
      <c r="C93" s="164" t="s">
        <v>775</v>
      </c>
      <c r="D93" s="82" t="s">
        <v>504</v>
      </c>
      <c r="E93" s="82" t="s">
        <v>503</v>
      </c>
      <c r="F93" s="82" t="s">
        <v>505</v>
      </c>
      <c r="G93" s="82" t="s">
        <v>506</v>
      </c>
      <c r="H93" s="82" t="s">
        <v>507</v>
      </c>
      <c r="I93" s="117"/>
      <c r="J93" s="117"/>
      <c r="K93" s="117"/>
      <c r="L93" s="117"/>
      <c r="M93" s="117"/>
      <c r="N93" s="117"/>
      <c r="O93" s="117"/>
      <c r="P93" s="117"/>
    </row>
    <row r="94" spans="1:16" ht="112">
      <c r="A94" s="81">
        <v>79</v>
      </c>
      <c r="B94" s="81">
        <v>9.16</v>
      </c>
      <c r="C94" s="164" t="s">
        <v>776</v>
      </c>
      <c r="D94" s="82" t="s">
        <v>508</v>
      </c>
      <c r="E94" s="82" t="s">
        <v>509</v>
      </c>
      <c r="F94" s="82" t="s">
        <v>510</v>
      </c>
      <c r="G94" s="82" t="s">
        <v>511</v>
      </c>
      <c r="H94" s="82" t="s">
        <v>512</v>
      </c>
      <c r="I94" s="117"/>
      <c r="J94" s="117"/>
      <c r="K94" s="117"/>
      <c r="L94" s="117"/>
      <c r="M94" s="117"/>
      <c r="N94" s="117"/>
      <c r="O94" s="117"/>
      <c r="P94" s="117"/>
    </row>
    <row r="95" spans="1:16" ht="128">
      <c r="A95" s="81">
        <v>80</v>
      </c>
      <c r="B95" s="81">
        <v>9.17</v>
      </c>
      <c r="C95" s="164" t="s">
        <v>777</v>
      </c>
      <c r="D95" s="82" t="s">
        <v>513</v>
      </c>
      <c r="E95" s="82" t="s">
        <v>514</v>
      </c>
      <c r="F95" s="82" t="s">
        <v>515</v>
      </c>
      <c r="G95" s="82" t="s">
        <v>516</v>
      </c>
      <c r="H95" s="82" t="s">
        <v>517</v>
      </c>
      <c r="I95" s="117"/>
      <c r="J95" s="117"/>
      <c r="K95" s="117"/>
      <c r="L95" s="117"/>
      <c r="M95" s="117"/>
      <c r="N95" s="117"/>
      <c r="O95" s="117"/>
      <c r="P95" s="117"/>
    </row>
    <row r="96" spans="1:16" ht="128">
      <c r="A96" s="81">
        <v>81</v>
      </c>
      <c r="B96" s="81">
        <v>9.18</v>
      </c>
      <c r="C96" s="164" t="s">
        <v>778</v>
      </c>
      <c r="D96" s="82" t="s">
        <v>518</v>
      </c>
      <c r="E96" s="82" t="s">
        <v>519</v>
      </c>
      <c r="F96" s="82" t="s">
        <v>305</v>
      </c>
      <c r="G96" s="82" t="s">
        <v>305</v>
      </c>
      <c r="H96" s="82" t="s">
        <v>520</v>
      </c>
      <c r="I96" s="117"/>
      <c r="J96" s="117"/>
      <c r="K96" s="117"/>
      <c r="L96" s="117"/>
      <c r="M96" s="117"/>
      <c r="N96" s="117"/>
      <c r="O96" s="117"/>
      <c r="P96" s="117"/>
    </row>
    <row r="97" spans="1:16" ht="32">
      <c r="A97" s="81">
        <v>82</v>
      </c>
      <c r="B97" s="81">
        <v>9.19</v>
      </c>
      <c r="C97" s="164" t="s">
        <v>779</v>
      </c>
      <c r="D97" s="82" t="s">
        <v>305</v>
      </c>
      <c r="E97" s="82" t="s">
        <v>305</v>
      </c>
      <c r="F97" s="82" t="s">
        <v>305</v>
      </c>
      <c r="G97" s="82" t="s">
        <v>305</v>
      </c>
      <c r="H97" s="82" t="s">
        <v>521</v>
      </c>
      <c r="I97" s="117"/>
      <c r="J97" s="117"/>
      <c r="K97" s="117"/>
      <c r="L97" s="117"/>
      <c r="M97" s="117"/>
      <c r="N97" s="117"/>
      <c r="O97" s="117"/>
      <c r="P97" s="117"/>
    </row>
    <row r="98" spans="1:16" ht="144">
      <c r="A98" s="81">
        <v>83</v>
      </c>
      <c r="B98" s="81">
        <v>9.1999999999999993</v>
      </c>
      <c r="C98" s="164" t="s">
        <v>780</v>
      </c>
      <c r="D98" s="82" t="s">
        <v>524</v>
      </c>
      <c r="E98" s="82" t="s">
        <v>332</v>
      </c>
      <c r="F98" s="82" t="s">
        <v>523</v>
      </c>
      <c r="G98" s="82" t="s">
        <v>305</v>
      </c>
      <c r="H98" s="82" t="s">
        <v>522</v>
      </c>
      <c r="I98" s="117"/>
      <c r="J98" s="117"/>
      <c r="K98" s="117"/>
      <c r="L98" s="117"/>
      <c r="M98" s="117"/>
      <c r="N98" s="117"/>
      <c r="O98" s="117"/>
      <c r="P98" s="117"/>
    </row>
    <row r="99" spans="1:16" ht="160">
      <c r="A99" s="81">
        <v>84</v>
      </c>
      <c r="B99" s="81">
        <v>9.2100000000000009</v>
      </c>
      <c r="C99" s="164" t="s">
        <v>781</v>
      </c>
      <c r="D99" s="82" t="s">
        <v>525</v>
      </c>
      <c r="E99" s="82" t="s">
        <v>526</v>
      </c>
      <c r="F99" s="82" t="s">
        <v>527</v>
      </c>
      <c r="G99" s="82" t="s">
        <v>528</v>
      </c>
      <c r="H99" s="82" t="s">
        <v>529</v>
      </c>
      <c r="I99" s="117"/>
      <c r="J99" s="117"/>
      <c r="K99" s="117"/>
      <c r="L99" s="117"/>
      <c r="M99" s="117"/>
      <c r="N99" s="117"/>
      <c r="O99" s="117"/>
      <c r="P99" s="117"/>
    </row>
    <row r="100" spans="1:16" ht="160">
      <c r="A100" s="81">
        <v>85</v>
      </c>
      <c r="B100" s="81">
        <v>9.2200000000000006</v>
      </c>
      <c r="C100" s="164" t="s">
        <v>782</v>
      </c>
      <c r="D100" s="82" t="s">
        <v>518</v>
      </c>
      <c r="E100" s="82" t="s">
        <v>530</v>
      </c>
      <c r="F100" s="82" t="s">
        <v>305</v>
      </c>
      <c r="G100" s="82" t="s">
        <v>305</v>
      </c>
      <c r="H100" s="82" t="s">
        <v>531</v>
      </c>
      <c r="I100" s="117"/>
      <c r="J100" s="117"/>
      <c r="K100" s="117"/>
      <c r="L100" s="117"/>
      <c r="M100" s="117"/>
      <c r="N100" s="117"/>
      <c r="O100" s="117"/>
      <c r="P100" s="117"/>
    </row>
    <row r="101" spans="1:16" ht="176">
      <c r="A101" s="81">
        <v>86</v>
      </c>
      <c r="B101" s="81">
        <v>9.23</v>
      </c>
      <c r="C101" s="164" t="s">
        <v>783</v>
      </c>
      <c r="D101" s="82" t="s">
        <v>532</v>
      </c>
      <c r="E101" s="82" t="s">
        <v>533</v>
      </c>
      <c r="F101" s="82" t="s">
        <v>534</v>
      </c>
      <c r="G101" s="82" t="s">
        <v>305</v>
      </c>
      <c r="H101" s="82" t="s">
        <v>535</v>
      </c>
      <c r="I101" s="117"/>
      <c r="J101" s="117"/>
      <c r="K101" s="117"/>
      <c r="L101" s="117"/>
      <c r="M101" s="117"/>
      <c r="N101" s="117"/>
      <c r="O101" s="117"/>
      <c r="P101" s="117"/>
    </row>
    <row r="102" spans="1:16" ht="128">
      <c r="A102" s="81">
        <v>87</v>
      </c>
      <c r="B102" s="81">
        <v>9.24</v>
      </c>
      <c r="C102" s="164" t="s">
        <v>784</v>
      </c>
      <c r="D102" s="82" t="s">
        <v>536</v>
      </c>
      <c r="E102" s="82" t="s">
        <v>537</v>
      </c>
      <c r="F102" s="82" t="s">
        <v>538</v>
      </c>
      <c r="G102" s="82" t="s">
        <v>539</v>
      </c>
      <c r="H102" s="82" t="s">
        <v>540</v>
      </c>
      <c r="I102" s="117"/>
      <c r="J102" s="117"/>
      <c r="K102" s="117"/>
      <c r="L102" s="117"/>
      <c r="M102" s="117"/>
      <c r="N102" s="117"/>
      <c r="O102" s="117"/>
      <c r="P102" s="117"/>
    </row>
    <row r="103" spans="1:16" ht="409.6">
      <c r="A103" s="81">
        <v>88</v>
      </c>
      <c r="B103" s="165" t="s">
        <v>713</v>
      </c>
      <c r="C103" s="164" t="s">
        <v>785</v>
      </c>
      <c r="D103" s="82" t="s">
        <v>541</v>
      </c>
      <c r="E103" s="82" t="s">
        <v>332</v>
      </c>
      <c r="F103" s="82" t="s">
        <v>542</v>
      </c>
      <c r="G103" s="82" t="s">
        <v>305</v>
      </c>
      <c r="H103" s="82" t="s">
        <v>543</v>
      </c>
      <c r="I103" s="117"/>
      <c r="J103" s="117"/>
      <c r="K103" s="117"/>
      <c r="L103" s="117"/>
      <c r="M103" s="117"/>
      <c r="N103" s="117"/>
      <c r="O103" s="117"/>
      <c r="P103" s="117"/>
    </row>
    <row r="104" spans="1:16" ht="48">
      <c r="A104" s="81">
        <v>89</v>
      </c>
      <c r="B104" s="165" t="s">
        <v>714</v>
      </c>
      <c r="C104" s="82"/>
      <c r="D104" s="84" t="s">
        <v>332</v>
      </c>
      <c r="E104" s="84" t="s">
        <v>332</v>
      </c>
      <c r="F104" s="84" t="s">
        <v>544</v>
      </c>
      <c r="G104" s="84" t="s">
        <v>305</v>
      </c>
      <c r="H104" s="84" t="s">
        <v>545</v>
      </c>
      <c r="I104" s="117"/>
      <c r="J104" s="117"/>
      <c r="K104" s="117"/>
      <c r="L104" s="117"/>
      <c r="M104" s="117"/>
      <c r="N104" s="117"/>
      <c r="O104" s="117"/>
      <c r="P104" s="117"/>
    </row>
    <row r="105" spans="1:16" ht="80">
      <c r="A105" s="81">
        <v>90</v>
      </c>
      <c r="B105" s="81">
        <v>9.26</v>
      </c>
      <c r="C105" s="164" t="s">
        <v>786</v>
      </c>
      <c r="D105" s="82" t="s">
        <v>305</v>
      </c>
      <c r="E105" s="82" t="s">
        <v>305</v>
      </c>
      <c r="F105" s="82" t="s">
        <v>305</v>
      </c>
      <c r="G105" s="82" t="s">
        <v>305</v>
      </c>
      <c r="H105" s="82" t="s">
        <v>546</v>
      </c>
      <c r="I105" s="117"/>
      <c r="J105" s="117"/>
      <c r="K105" s="117"/>
      <c r="L105" s="117"/>
      <c r="M105" s="117"/>
      <c r="N105" s="117"/>
      <c r="O105" s="117"/>
      <c r="P105" s="117"/>
    </row>
    <row r="106" spans="1:16" ht="48">
      <c r="A106" s="81">
        <v>91</v>
      </c>
      <c r="B106" s="81">
        <v>9.27</v>
      </c>
      <c r="C106" s="164" t="s">
        <v>787</v>
      </c>
      <c r="D106" s="82" t="s">
        <v>518</v>
      </c>
      <c r="E106" s="82" t="s">
        <v>548</v>
      </c>
      <c r="F106" s="82" t="s">
        <v>319</v>
      </c>
      <c r="G106" s="82" t="s">
        <v>547</v>
      </c>
      <c r="H106" s="82" t="s">
        <v>27</v>
      </c>
      <c r="I106" s="117"/>
      <c r="J106" s="117"/>
      <c r="K106" s="117"/>
      <c r="L106" s="117"/>
      <c r="M106" s="117"/>
      <c r="N106" s="117"/>
      <c r="O106" s="117"/>
      <c r="P106" s="117"/>
    </row>
    <row r="107" spans="1:16" ht="409.6">
      <c r="A107" s="81">
        <v>92</v>
      </c>
      <c r="B107" s="81">
        <v>9.2799999999999994</v>
      </c>
      <c r="C107" s="164" t="s">
        <v>788</v>
      </c>
      <c r="D107" s="82" t="s">
        <v>551</v>
      </c>
      <c r="E107" s="82" t="s">
        <v>550</v>
      </c>
      <c r="F107" s="82" t="s">
        <v>305</v>
      </c>
      <c r="G107" s="82" t="s">
        <v>305</v>
      </c>
      <c r="H107" s="82" t="s">
        <v>549</v>
      </c>
      <c r="I107" s="117"/>
      <c r="J107" s="117"/>
      <c r="K107" s="117"/>
      <c r="L107" s="117"/>
      <c r="M107" s="117"/>
      <c r="N107" s="117"/>
      <c r="O107" s="117"/>
      <c r="P107" s="117"/>
    </row>
    <row r="108" spans="1:16" ht="80">
      <c r="A108" s="81">
        <v>93</v>
      </c>
      <c r="B108" s="165" t="s">
        <v>715</v>
      </c>
      <c r="C108" s="164" t="s">
        <v>789</v>
      </c>
      <c r="D108" s="84" t="s">
        <v>305</v>
      </c>
      <c r="E108" s="84" t="s">
        <v>305</v>
      </c>
      <c r="F108" s="84" t="s">
        <v>305</v>
      </c>
      <c r="G108" s="84" t="s">
        <v>305</v>
      </c>
      <c r="H108" s="84" t="s">
        <v>552</v>
      </c>
      <c r="I108" s="117"/>
      <c r="J108" s="117"/>
      <c r="K108" s="117"/>
      <c r="L108" s="117"/>
      <c r="M108" s="117"/>
      <c r="N108" s="117"/>
      <c r="O108" s="117"/>
      <c r="P108" s="117"/>
    </row>
    <row r="109" spans="1:16" ht="112">
      <c r="A109" s="81">
        <v>94</v>
      </c>
      <c r="B109" s="165" t="s">
        <v>716</v>
      </c>
      <c r="C109" s="82"/>
      <c r="D109" s="82" t="s">
        <v>305</v>
      </c>
      <c r="E109" s="82" t="s">
        <v>305</v>
      </c>
      <c r="F109" s="82" t="s">
        <v>305</v>
      </c>
      <c r="G109" s="82" t="s">
        <v>305</v>
      </c>
      <c r="H109" s="82" t="s">
        <v>553</v>
      </c>
      <c r="I109" s="117"/>
      <c r="J109" s="117"/>
      <c r="K109" s="117"/>
      <c r="L109" s="117"/>
      <c r="M109" s="117"/>
      <c r="N109" s="117"/>
      <c r="O109" s="117"/>
      <c r="P109" s="117"/>
    </row>
    <row r="110" spans="1:16" ht="64">
      <c r="A110" s="81">
        <v>95</v>
      </c>
      <c r="B110" s="165" t="s">
        <v>717</v>
      </c>
      <c r="C110" s="82"/>
      <c r="D110" s="82" t="s">
        <v>319</v>
      </c>
      <c r="E110" s="82" t="s">
        <v>319</v>
      </c>
      <c r="F110" s="82" t="s">
        <v>319</v>
      </c>
      <c r="G110" s="82" t="s">
        <v>555</v>
      </c>
      <c r="H110" s="82" t="s">
        <v>554</v>
      </c>
      <c r="I110" s="117"/>
      <c r="J110" s="117"/>
      <c r="K110" s="117"/>
      <c r="L110" s="117"/>
      <c r="M110" s="117"/>
      <c r="N110" s="117"/>
      <c r="O110" s="117"/>
      <c r="P110" s="117"/>
    </row>
    <row r="111" spans="1:16" ht="320">
      <c r="A111" s="81">
        <v>96</v>
      </c>
      <c r="B111" s="81">
        <v>10.1</v>
      </c>
      <c r="C111" s="164" t="s">
        <v>790</v>
      </c>
      <c r="D111" s="82" t="s">
        <v>558</v>
      </c>
      <c r="E111" s="82" t="s">
        <v>332</v>
      </c>
      <c r="F111" s="82" t="s">
        <v>557</v>
      </c>
      <c r="G111" s="82" t="s">
        <v>305</v>
      </c>
      <c r="H111" s="82" t="s">
        <v>556</v>
      </c>
      <c r="I111" s="117"/>
      <c r="J111" s="117"/>
      <c r="K111" s="117"/>
      <c r="L111" s="117"/>
      <c r="M111" s="117"/>
      <c r="N111" s="117"/>
      <c r="O111" s="117"/>
      <c r="P111" s="117"/>
    </row>
    <row r="112" spans="1:16" ht="128">
      <c r="A112" s="81">
        <v>97</v>
      </c>
      <c r="B112" s="81">
        <v>10.199999999999999</v>
      </c>
      <c r="C112" s="164" t="s">
        <v>791</v>
      </c>
      <c r="D112" s="82" t="s">
        <v>559</v>
      </c>
      <c r="E112" s="82" t="s">
        <v>560</v>
      </c>
      <c r="F112" s="82" t="s">
        <v>561</v>
      </c>
      <c r="G112" s="82" t="s">
        <v>305</v>
      </c>
      <c r="H112" s="82" t="s">
        <v>562</v>
      </c>
      <c r="I112" s="117"/>
      <c r="J112" s="117"/>
      <c r="K112" s="117"/>
      <c r="L112" s="117"/>
      <c r="M112" s="117"/>
      <c r="N112" s="117"/>
      <c r="O112" s="117"/>
      <c r="P112" s="117"/>
    </row>
    <row r="113" spans="1:16" ht="80">
      <c r="A113" s="81">
        <v>98</v>
      </c>
      <c r="B113" s="81">
        <v>10.3</v>
      </c>
      <c r="C113" s="164" t="s">
        <v>792</v>
      </c>
      <c r="D113" s="82" t="s">
        <v>563</v>
      </c>
      <c r="E113" s="82" t="s">
        <v>305</v>
      </c>
      <c r="F113" s="82" t="s">
        <v>564</v>
      </c>
      <c r="G113" s="82" t="s">
        <v>305</v>
      </c>
      <c r="H113" s="82" t="s">
        <v>565</v>
      </c>
      <c r="I113" s="117"/>
      <c r="J113" s="117"/>
      <c r="K113" s="117"/>
      <c r="L113" s="117"/>
      <c r="M113" s="117"/>
      <c r="N113" s="117"/>
      <c r="O113" s="117"/>
      <c r="P113" s="117"/>
    </row>
    <row r="114" spans="1:16" ht="144">
      <c r="A114" s="81">
        <v>99</v>
      </c>
      <c r="B114" s="81">
        <v>10.4</v>
      </c>
      <c r="C114" s="164" t="s">
        <v>793</v>
      </c>
      <c r="D114" s="82" t="s">
        <v>332</v>
      </c>
      <c r="E114" s="82" t="s">
        <v>332</v>
      </c>
      <c r="F114" s="82" t="s">
        <v>566</v>
      </c>
      <c r="G114" s="82" t="s">
        <v>305</v>
      </c>
      <c r="H114" s="82" t="s">
        <v>567</v>
      </c>
      <c r="I114" s="117"/>
      <c r="J114" s="117"/>
      <c r="K114" s="117"/>
      <c r="L114" s="117"/>
      <c r="M114" s="117"/>
      <c r="N114" s="117"/>
      <c r="O114" s="117"/>
      <c r="P114" s="117"/>
    </row>
    <row r="115" spans="1:16" ht="409.6">
      <c r="A115" s="81">
        <v>100</v>
      </c>
      <c r="B115" s="81">
        <v>10.5</v>
      </c>
      <c r="C115" s="164" t="s">
        <v>794</v>
      </c>
      <c r="D115" s="82" t="s">
        <v>305</v>
      </c>
      <c r="E115" s="82" t="s">
        <v>305</v>
      </c>
      <c r="F115" s="82" t="s">
        <v>305</v>
      </c>
      <c r="G115" s="82" t="s">
        <v>305</v>
      </c>
      <c r="H115" s="82" t="s">
        <v>568</v>
      </c>
      <c r="I115" s="117"/>
      <c r="J115" s="117"/>
      <c r="K115" s="117"/>
      <c r="L115" s="117"/>
      <c r="M115" s="117"/>
      <c r="N115" s="117"/>
      <c r="O115" s="117"/>
      <c r="P115" s="117"/>
    </row>
    <row r="116" spans="1:16" ht="352">
      <c r="A116" s="81">
        <v>101</v>
      </c>
      <c r="B116" s="81">
        <v>10.6</v>
      </c>
      <c r="C116" s="164" t="s">
        <v>795</v>
      </c>
      <c r="D116" s="82" t="s">
        <v>570</v>
      </c>
      <c r="E116" s="82" t="s">
        <v>569</v>
      </c>
      <c r="F116" s="82" t="s">
        <v>571</v>
      </c>
      <c r="G116" s="82" t="s">
        <v>305</v>
      </c>
      <c r="H116" s="82" t="s">
        <v>572</v>
      </c>
      <c r="I116" s="117"/>
      <c r="J116" s="117"/>
      <c r="K116" s="117"/>
      <c r="L116" s="117"/>
      <c r="M116" s="117"/>
      <c r="N116" s="117"/>
      <c r="O116" s="117"/>
      <c r="P116" s="117"/>
    </row>
    <row r="117" spans="1:16" ht="409.6">
      <c r="A117" s="81">
        <v>102</v>
      </c>
      <c r="B117" s="81">
        <v>10.7</v>
      </c>
      <c r="C117" s="164" t="s">
        <v>796</v>
      </c>
      <c r="D117" s="82" t="s">
        <v>573</v>
      </c>
      <c r="E117" s="82" t="s">
        <v>574</v>
      </c>
      <c r="F117" s="82" t="s">
        <v>575</v>
      </c>
      <c r="G117" s="82" t="s">
        <v>305</v>
      </c>
      <c r="H117" s="82" t="s">
        <v>576</v>
      </c>
      <c r="I117" s="117"/>
      <c r="J117" s="117"/>
      <c r="K117" s="117"/>
      <c r="L117" s="117"/>
      <c r="M117" s="117"/>
      <c r="N117" s="117"/>
      <c r="O117" s="117"/>
      <c r="P117" s="117"/>
    </row>
    <row r="118" spans="1:16" ht="192">
      <c r="A118" s="81">
        <v>103</v>
      </c>
      <c r="B118" s="81">
        <v>11.1</v>
      </c>
      <c r="C118" s="164" t="s">
        <v>797</v>
      </c>
      <c r="D118" s="82" t="s">
        <v>577</v>
      </c>
      <c r="E118" s="82" t="s">
        <v>578</v>
      </c>
      <c r="F118" s="82" t="s">
        <v>579</v>
      </c>
      <c r="G118" s="82" t="s">
        <v>580</v>
      </c>
      <c r="H118" s="82" t="s">
        <v>581</v>
      </c>
      <c r="I118" s="117"/>
      <c r="J118" s="117"/>
      <c r="K118" s="117"/>
      <c r="L118" s="117"/>
      <c r="M118" s="117"/>
      <c r="N118" s="117"/>
      <c r="O118" s="117"/>
      <c r="P118" s="117"/>
    </row>
    <row r="119" spans="1:16" ht="384">
      <c r="A119" s="81">
        <v>104</v>
      </c>
      <c r="B119" s="81">
        <v>11.2</v>
      </c>
      <c r="C119" s="164" t="s">
        <v>795</v>
      </c>
      <c r="D119" s="82" t="s">
        <v>582</v>
      </c>
      <c r="E119" s="82" t="s">
        <v>305</v>
      </c>
      <c r="F119" s="82" t="s">
        <v>305</v>
      </c>
      <c r="G119" s="82" t="s">
        <v>305</v>
      </c>
      <c r="H119" s="82" t="s">
        <v>583</v>
      </c>
      <c r="I119" s="117"/>
      <c r="J119" s="117"/>
      <c r="K119" s="117"/>
      <c r="L119" s="117"/>
      <c r="M119" s="117"/>
      <c r="N119" s="117"/>
      <c r="O119" s="117"/>
      <c r="P119" s="117"/>
    </row>
    <row r="120" spans="1:16" ht="256">
      <c r="A120" s="81">
        <v>105</v>
      </c>
      <c r="B120" s="81">
        <v>11.3</v>
      </c>
      <c r="C120" s="164" t="s">
        <v>798</v>
      </c>
      <c r="D120" s="82" t="s">
        <v>584</v>
      </c>
      <c r="E120" s="82" t="s">
        <v>585</v>
      </c>
      <c r="F120" s="82" t="s">
        <v>586</v>
      </c>
      <c r="G120" s="82" t="s">
        <v>587</v>
      </c>
      <c r="H120" s="82" t="s">
        <v>588</v>
      </c>
      <c r="I120" s="117"/>
      <c r="J120" s="117"/>
      <c r="K120" s="117"/>
      <c r="L120" s="117"/>
      <c r="M120" s="117"/>
      <c r="N120" s="117"/>
      <c r="O120" s="117"/>
      <c r="P120" s="117"/>
    </row>
    <row r="121" spans="1:16" ht="304">
      <c r="A121" s="81">
        <v>106</v>
      </c>
      <c r="B121" s="81">
        <v>11.4</v>
      </c>
      <c r="C121" s="164" t="s">
        <v>799</v>
      </c>
      <c r="D121" s="82" t="s">
        <v>589</v>
      </c>
      <c r="E121" s="82" t="s">
        <v>590</v>
      </c>
      <c r="F121" s="82" t="s">
        <v>591</v>
      </c>
      <c r="G121" s="82" t="s">
        <v>305</v>
      </c>
      <c r="H121" s="82" t="s">
        <v>592</v>
      </c>
      <c r="I121" s="117"/>
      <c r="J121" s="117"/>
      <c r="K121" s="117"/>
      <c r="L121" s="117"/>
      <c r="M121" s="117"/>
      <c r="N121" s="117"/>
      <c r="O121" s="117"/>
      <c r="P121" s="117"/>
    </row>
    <row r="122" spans="1:16" ht="240">
      <c r="A122" s="81">
        <v>107</v>
      </c>
      <c r="B122" s="81">
        <v>11.5</v>
      </c>
      <c r="C122" s="164" t="s">
        <v>800</v>
      </c>
      <c r="D122" s="82" t="s">
        <v>593</v>
      </c>
      <c r="E122" s="82" t="s">
        <v>594</v>
      </c>
      <c r="F122" s="82" t="s">
        <v>595</v>
      </c>
      <c r="G122" s="82" t="s">
        <v>596</v>
      </c>
      <c r="H122" s="82" t="s">
        <v>597</v>
      </c>
      <c r="I122" s="117"/>
      <c r="J122" s="117"/>
      <c r="K122" s="117"/>
      <c r="L122" s="117"/>
      <c r="M122" s="117"/>
      <c r="N122" s="117"/>
      <c r="O122" s="117"/>
      <c r="P122" s="117"/>
    </row>
    <row r="123" spans="1:16" ht="224">
      <c r="A123" s="81">
        <v>108</v>
      </c>
      <c r="B123" s="81">
        <v>11.6</v>
      </c>
      <c r="C123" s="164" t="s">
        <v>801</v>
      </c>
      <c r="D123" s="166" t="s">
        <v>719</v>
      </c>
      <c r="E123" s="166" t="s">
        <v>718</v>
      </c>
      <c r="F123" s="166" t="s">
        <v>595</v>
      </c>
      <c r="G123" s="166" t="s">
        <v>720</v>
      </c>
      <c r="H123" s="166" t="s">
        <v>597</v>
      </c>
      <c r="I123" s="117"/>
      <c r="J123" s="117"/>
      <c r="K123" s="117"/>
      <c r="L123" s="117"/>
      <c r="M123" s="117"/>
      <c r="N123" s="117"/>
      <c r="O123" s="117"/>
      <c r="P123" s="117"/>
    </row>
    <row r="124" spans="1:16" ht="48">
      <c r="A124" s="81">
        <v>109</v>
      </c>
      <c r="B124" s="81">
        <v>11.7</v>
      </c>
      <c r="C124" s="164" t="s">
        <v>801</v>
      </c>
      <c r="D124" s="84" t="s">
        <v>598</v>
      </c>
      <c r="E124" s="84" t="s">
        <v>305</v>
      </c>
      <c r="F124" s="84" t="s">
        <v>305</v>
      </c>
      <c r="G124" s="84" t="s">
        <v>305</v>
      </c>
      <c r="H124" s="84" t="s">
        <v>599</v>
      </c>
      <c r="I124" s="117"/>
      <c r="J124" s="117"/>
      <c r="K124" s="117"/>
      <c r="L124" s="117"/>
      <c r="M124" s="117"/>
      <c r="N124" s="117"/>
      <c r="O124" s="117"/>
      <c r="P124" s="117"/>
    </row>
    <row r="125" spans="1:16" ht="409.6">
      <c r="A125" s="81">
        <v>110</v>
      </c>
      <c r="B125" s="81">
        <v>11.8</v>
      </c>
      <c r="C125" s="164" t="s">
        <v>727</v>
      </c>
      <c r="D125" s="82" t="s">
        <v>600</v>
      </c>
      <c r="E125" s="82" t="s">
        <v>601</v>
      </c>
      <c r="F125" s="82" t="s">
        <v>602</v>
      </c>
      <c r="G125" s="82" t="s">
        <v>305</v>
      </c>
      <c r="H125" s="82" t="s">
        <v>603</v>
      </c>
      <c r="I125" s="117"/>
      <c r="J125" s="117"/>
      <c r="K125" s="117"/>
      <c r="L125" s="117"/>
      <c r="M125" s="117"/>
      <c r="N125" s="117"/>
      <c r="O125" s="117"/>
      <c r="P125" s="117"/>
    </row>
    <row r="126" spans="1:16" ht="409.6">
      <c r="A126" s="81">
        <v>111</v>
      </c>
      <c r="B126" s="81">
        <v>12</v>
      </c>
      <c r="C126" s="164" t="s">
        <v>726</v>
      </c>
      <c r="D126" s="82" t="s">
        <v>518</v>
      </c>
      <c r="E126" s="82" t="s">
        <v>604</v>
      </c>
      <c r="F126" s="82" t="s">
        <v>305</v>
      </c>
      <c r="G126" s="82" t="s">
        <v>305</v>
      </c>
      <c r="H126" s="82" t="s">
        <v>605</v>
      </c>
      <c r="I126" s="117"/>
      <c r="J126" s="117"/>
      <c r="K126" s="117"/>
      <c r="L126" s="117"/>
      <c r="M126" s="117"/>
      <c r="N126" s="117"/>
      <c r="O126" s="117"/>
      <c r="P126" s="117"/>
    </row>
    <row r="127" spans="1:16" ht="48">
      <c r="A127" s="81">
        <v>112</v>
      </c>
      <c r="B127" s="81">
        <v>13.1</v>
      </c>
      <c r="C127" s="164" t="s">
        <v>725</v>
      </c>
      <c r="D127" s="82" t="s">
        <v>305</v>
      </c>
      <c r="E127" s="82" t="s">
        <v>305</v>
      </c>
      <c r="F127" s="82" t="s">
        <v>305</v>
      </c>
      <c r="G127" s="82" t="s">
        <v>305</v>
      </c>
      <c r="H127" s="82" t="s">
        <v>606</v>
      </c>
      <c r="I127" s="117"/>
      <c r="J127" s="117"/>
      <c r="K127" s="117"/>
      <c r="L127" s="117"/>
      <c r="M127" s="117"/>
      <c r="N127" s="117"/>
      <c r="O127" s="117"/>
      <c r="P127" s="117"/>
    </row>
    <row r="128" spans="1:16" ht="96">
      <c r="A128" s="81">
        <v>113</v>
      </c>
      <c r="B128" s="81">
        <v>13.2</v>
      </c>
      <c r="C128" s="82"/>
      <c r="D128" s="82" t="s">
        <v>305</v>
      </c>
      <c r="E128" s="82" t="s">
        <v>305</v>
      </c>
      <c r="F128" s="82" t="s">
        <v>305</v>
      </c>
      <c r="G128" s="82" t="s">
        <v>305</v>
      </c>
      <c r="H128" s="82" t="s">
        <v>607</v>
      </c>
      <c r="I128" s="117"/>
      <c r="J128" s="117"/>
      <c r="K128" s="117"/>
      <c r="L128" s="117"/>
      <c r="M128" s="117"/>
      <c r="N128" s="117"/>
      <c r="O128" s="117"/>
      <c r="P128" s="117"/>
    </row>
    <row r="129" spans="1:16" ht="80">
      <c r="A129" s="81">
        <v>114</v>
      </c>
      <c r="B129" s="81">
        <v>13.3</v>
      </c>
      <c r="C129" s="82"/>
      <c r="D129" s="82" t="s">
        <v>305</v>
      </c>
      <c r="E129" s="82" t="s">
        <v>305</v>
      </c>
      <c r="F129" s="82" t="s">
        <v>305</v>
      </c>
      <c r="G129" s="82" t="s">
        <v>305</v>
      </c>
      <c r="H129" s="82" t="s">
        <v>608</v>
      </c>
      <c r="I129" s="117"/>
      <c r="J129" s="117"/>
      <c r="K129" s="117"/>
      <c r="L129" s="117"/>
      <c r="M129" s="117"/>
      <c r="N129" s="117"/>
      <c r="O129" s="117"/>
      <c r="P129" s="117"/>
    </row>
    <row r="130" spans="1:16" ht="32">
      <c r="A130" s="81">
        <v>115</v>
      </c>
      <c r="B130" s="81">
        <v>13.4</v>
      </c>
      <c r="C130" s="82"/>
      <c r="D130" s="82" t="s">
        <v>305</v>
      </c>
      <c r="E130" s="82" t="s">
        <v>305</v>
      </c>
      <c r="F130" s="82" t="s">
        <v>305</v>
      </c>
      <c r="G130" s="82" t="s">
        <v>305</v>
      </c>
      <c r="H130" s="82" t="s">
        <v>609</v>
      </c>
      <c r="I130" s="177"/>
      <c r="J130" s="177"/>
      <c r="K130" s="117"/>
      <c r="L130" s="117"/>
      <c r="M130" s="117"/>
      <c r="N130" s="117"/>
      <c r="O130" s="117"/>
      <c r="P130" s="117"/>
    </row>
    <row r="131" spans="1:16" ht="96">
      <c r="A131" s="81">
        <v>116</v>
      </c>
      <c r="B131" s="81">
        <v>13.5</v>
      </c>
      <c r="C131" s="82"/>
      <c r="D131" s="82" t="s">
        <v>305</v>
      </c>
      <c r="E131" s="82" t="s">
        <v>305</v>
      </c>
      <c r="F131" s="82" t="s">
        <v>305</v>
      </c>
      <c r="G131" s="82" t="s">
        <v>305</v>
      </c>
      <c r="H131" s="82" t="s">
        <v>611</v>
      </c>
      <c r="I131" s="177"/>
      <c r="J131" s="177"/>
      <c r="K131" s="117"/>
      <c r="L131" s="117"/>
      <c r="M131" s="117"/>
      <c r="N131" s="117"/>
      <c r="O131" s="117"/>
      <c r="P131" s="117"/>
    </row>
    <row r="132" spans="1:16" ht="32">
      <c r="A132" s="81">
        <v>117</v>
      </c>
      <c r="B132" s="81">
        <v>13.6</v>
      </c>
      <c r="C132" s="82"/>
      <c r="D132" s="82" t="s">
        <v>305</v>
      </c>
      <c r="E132" s="82" t="s">
        <v>305</v>
      </c>
      <c r="F132" s="82" t="s">
        <v>305</v>
      </c>
      <c r="G132" s="82" t="s">
        <v>305</v>
      </c>
      <c r="H132" s="82" t="s">
        <v>610</v>
      </c>
      <c r="I132" s="177"/>
      <c r="J132" s="177"/>
      <c r="K132" s="117"/>
      <c r="L132" s="117"/>
      <c r="M132" s="117"/>
      <c r="N132" s="117"/>
      <c r="O132" s="117"/>
      <c r="P132" s="117"/>
    </row>
    <row r="133" spans="1:16" ht="64">
      <c r="A133" s="81">
        <v>118</v>
      </c>
      <c r="B133" s="81">
        <v>14</v>
      </c>
      <c r="C133" s="164" t="s">
        <v>724</v>
      </c>
      <c r="D133" s="82" t="s">
        <v>305</v>
      </c>
      <c r="E133" s="82" t="s">
        <v>305</v>
      </c>
      <c r="F133" s="82" t="s">
        <v>305</v>
      </c>
      <c r="G133" s="82" t="s">
        <v>305</v>
      </c>
      <c r="H133" s="82" t="s">
        <v>612</v>
      </c>
      <c r="I133" s="177"/>
      <c r="J133" s="177"/>
      <c r="K133" s="117"/>
      <c r="L133" s="117"/>
      <c r="M133" s="117"/>
      <c r="N133" s="117"/>
      <c r="O133" s="117"/>
      <c r="P133" s="117"/>
    </row>
    <row r="134" spans="1:16" ht="48">
      <c r="A134" s="81">
        <v>119</v>
      </c>
      <c r="B134" s="81">
        <v>15</v>
      </c>
      <c r="C134" s="164" t="s">
        <v>723</v>
      </c>
      <c r="D134" s="82" t="s">
        <v>613</v>
      </c>
      <c r="E134" s="82" t="s">
        <v>27</v>
      </c>
      <c r="F134" s="82" t="s">
        <v>27</v>
      </c>
      <c r="G134" s="82" t="s">
        <v>27</v>
      </c>
      <c r="H134" s="82" t="s">
        <v>27</v>
      </c>
      <c r="I134" s="177"/>
      <c r="J134" s="177"/>
      <c r="K134" s="117"/>
      <c r="L134" s="117"/>
      <c r="M134" s="117"/>
      <c r="N134" s="117"/>
      <c r="O134" s="117"/>
      <c r="P134" s="117"/>
    </row>
    <row r="135" spans="1:16" ht="48">
      <c r="A135" s="81">
        <v>120</v>
      </c>
      <c r="B135" s="81">
        <v>16.100000000000001</v>
      </c>
      <c r="C135" s="164" t="s">
        <v>722</v>
      </c>
      <c r="D135" s="84" t="s">
        <v>305</v>
      </c>
      <c r="E135" s="84" t="s">
        <v>305</v>
      </c>
      <c r="F135" s="84" t="s">
        <v>305</v>
      </c>
      <c r="G135" s="84" t="s">
        <v>305</v>
      </c>
      <c r="H135" s="84" t="s">
        <v>606</v>
      </c>
      <c r="I135" s="177"/>
      <c r="J135" s="177"/>
      <c r="K135" s="117"/>
      <c r="L135" s="117"/>
      <c r="M135" s="117"/>
      <c r="N135" s="117"/>
      <c r="O135" s="117"/>
      <c r="P135" s="117"/>
    </row>
    <row r="136" spans="1:16">
      <c r="A136" s="81">
        <v>121</v>
      </c>
      <c r="B136" s="81">
        <v>16.2</v>
      </c>
      <c r="C136" s="82"/>
      <c r="D136" s="84" t="s">
        <v>305</v>
      </c>
      <c r="E136" s="84" t="s">
        <v>305</v>
      </c>
      <c r="F136" s="84" t="s">
        <v>305</v>
      </c>
      <c r="G136" s="84" t="s">
        <v>305</v>
      </c>
      <c r="H136" s="84" t="s">
        <v>614</v>
      </c>
      <c r="I136" s="177"/>
      <c r="J136" s="177"/>
      <c r="K136" s="117"/>
      <c r="L136" s="117"/>
      <c r="M136" s="117"/>
      <c r="N136" s="117"/>
      <c r="O136" s="117"/>
      <c r="P136" s="117"/>
    </row>
    <row r="137" spans="1:16">
      <c r="A137" s="81">
        <v>122</v>
      </c>
      <c r="B137" s="81">
        <v>16.3</v>
      </c>
      <c r="C137" s="82"/>
      <c r="D137" s="84" t="s">
        <v>305</v>
      </c>
      <c r="E137" s="84" t="s">
        <v>305</v>
      </c>
      <c r="F137" s="84" t="s">
        <v>305</v>
      </c>
      <c r="G137" s="84" t="s">
        <v>305</v>
      </c>
      <c r="H137" s="84" t="s">
        <v>615</v>
      </c>
      <c r="I137" s="177"/>
      <c r="J137" s="177"/>
      <c r="K137" s="117"/>
      <c r="L137" s="117"/>
      <c r="M137" s="117"/>
      <c r="N137" s="117"/>
      <c r="O137" s="117"/>
      <c r="P137" s="117"/>
    </row>
    <row r="138" spans="1:16" ht="80">
      <c r="A138" s="81">
        <v>123</v>
      </c>
      <c r="B138" s="81">
        <v>17</v>
      </c>
      <c r="C138" s="164" t="s">
        <v>721</v>
      </c>
      <c r="D138" s="82" t="s">
        <v>332</v>
      </c>
      <c r="E138" s="82" t="s">
        <v>332</v>
      </c>
      <c r="F138" s="82" t="s">
        <v>617</v>
      </c>
      <c r="G138" s="82" t="s">
        <v>319</v>
      </c>
      <c r="H138" s="82" t="s">
        <v>616</v>
      </c>
      <c r="I138" s="177"/>
      <c r="J138" s="177"/>
      <c r="K138" s="177"/>
      <c r="L138" s="117"/>
      <c r="M138" s="117"/>
      <c r="N138" s="117"/>
      <c r="O138" s="117"/>
      <c r="P138" s="117"/>
    </row>
    <row r="140" spans="1:16" ht="33">
      <c r="B140" s="197" t="s">
        <v>632</v>
      </c>
      <c r="C140" s="197"/>
      <c r="D140" s="197"/>
      <c r="E140" s="197"/>
      <c r="F140" s="197"/>
      <c r="G140" s="197"/>
      <c r="H140" s="197"/>
      <c r="I140" s="197"/>
      <c r="J140" s="197"/>
      <c r="K140" s="197"/>
      <c r="L140" s="197"/>
      <c r="M140" s="197"/>
      <c r="N140" s="197"/>
      <c r="O140" s="197"/>
      <c r="P140" s="197"/>
    </row>
    <row r="141" spans="1:16" ht="33" customHeight="1">
      <c r="C141" s="70"/>
      <c r="D141" s="70"/>
      <c r="E141" s="70"/>
      <c r="F141" s="70"/>
      <c r="L141" s="125"/>
      <c r="M141" s="125"/>
      <c r="N141" s="125"/>
      <c r="O141" s="125"/>
      <c r="P141" s="125"/>
    </row>
    <row r="142" spans="1:16">
      <c r="C142" s="85" t="s">
        <v>631</v>
      </c>
      <c r="D142" s="86"/>
      <c r="E142" s="87"/>
      <c r="F142" s="87"/>
      <c r="G142" s="87"/>
      <c r="H142" s="87"/>
      <c r="I142" s="87"/>
      <c r="J142" s="87"/>
      <c r="K142" s="88"/>
      <c r="L142" s="125"/>
      <c r="M142" s="125"/>
      <c r="N142" s="125"/>
      <c r="O142" s="125"/>
      <c r="P142" s="125"/>
    </row>
    <row r="143" spans="1:16">
      <c r="C143" s="89" t="s">
        <v>0</v>
      </c>
      <c r="D143" s="90">
        <v>20</v>
      </c>
      <c r="E143" s="90" t="s">
        <v>285</v>
      </c>
      <c r="F143" s="88"/>
      <c r="G143" s="88"/>
      <c r="H143" s="88"/>
      <c r="I143" s="88"/>
      <c r="J143" s="88"/>
      <c r="K143" s="88"/>
      <c r="L143" s="125"/>
      <c r="M143" s="125"/>
      <c r="N143" s="125"/>
      <c r="O143" s="125"/>
      <c r="P143" s="125"/>
    </row>
    <row r="144" spans="1:16">
      <c r="C144" s="89" t="s">
        <v>1</v>
      </c>
      <c r="D144" s="90">
        <v>15</v>
      </c>
      <c r="E144" s="90" t="s">
        <v>285</v>
      </c>
      <c r="F144" s="88"/>
      <c r="G144" s="88"/>
      <c r="H144" s="88"/>
      <c r="I144" s="88"/>
      <c r="J144" s="88"/>
      <c r="K144" s="88"/>
      <c r="L144" s="125"/>
      <c r="M144" s="125"/>
      <c r="N144" s="125"/>
      <c r="O144" s="125"/>
      <c r="P144" s="125"/>
    </row>
    <row r="145" spans="3:16">
      <c r="C145" s="89" t="s">
        <v>2</v>
      </c>
      <c r="D145" s="90">
        <v>10</v>
      </c>
      <c r="E145" s="90" t="s">
        <v>285</v>
      </c>
      <c r="F145" s="88"/>
      <c r="G145" s="88"/>
      <c r="H145" s="88"/>
      <c r="I145" s="88"/>
      <c r="J145" s="88"/>
      <c r="K145" s="88"/>
      <c r="L145" s="125"/>
      <c r="M145" s="125"/>
      <c r="N145" s="125"/>
      <c r="O145" s="125"/>
      <c r="P145" s="125"/>
    </row>
    <row r="146" spans="3:16">
      <c r="C146" s="89" t="s">
        <v>3</v>
      </c>
      <c r="D146" s="90">
        <v>5</v>
      </c>
      <c r="E146" s="90" t="s">
        <v>285</v>
      </c>
      <c r="F146" s="88"/>
      <c r="G146" s="88"/>
      <c r="H146" s="88"/>
      <c r="I146" s="88"/>
      <c r="J146" s="88"/>
      <c r="K146" s="88"/>
      <c r="L146" s="125"/>
      <c r="M146" s="125"/>
      <c r="N146" s="125"/>
      <c r="O146" s="125"/>
      <c r="P146" s="125"/>
    </row>
    <row r="147" spans="3:16">
      <c r="C147" s="89" t="s">
        <v>4</v>
      </c>
      <c r="D147" s="91">
        <v>-0.1</v>
      </c>
      <c r="E147" s="90" t="s">
        <v>285</v>
      </c>
      <c r="F147" s="88"/>
      <c r="G147" s="88"/>
      <c r="H147" s="88"/>
      <c r="I147" s="88"/>
      <c r="J147" s="88"/>
      <c r="K147" s="88"/>
      <c r="L147" s="125"/>
      <c r="M147" s="125"/>
      <c r="N147" s="125"/>
      <c r="O147" s="125"/>
      <c r="P147" s="125"/>
    </row>
    <row r="148" spans="3:16">
      <c r="C148" s="89" t="s">
        <v>5</v>
      </c>
      <c r="D148" s="91">
        <v>-0.5</v>
      </c>
      <c r="E148" s="90" t="s">
        <v>285</v>
      </c>
      <c r="F148" s="88"/>
      <c r="G148" s="88"/>
      <c r="H148" s="88"/>
      <c r="I148" s="88"/>
      <c r="J148" s="88"/>
      <c r="K148" s="88"/>
      <c r="L148" s="125"/>
      <c r="M148" s="125"/>
      <c r="N148" s="125"/>
      <c r="O148" s="125"/>
      <c r="P148" s="125"/>
    </row>
    <row r="149" spans="3:16">
      <c r="C149" s="88"/>
      <c r="D149" s="88"/>
      <c r="E149" s="88"/>
      <c r="F149" s="88"/>
      <c r="G149" s="88"/>
      <c r="H149" s="88"/>
      <c r="I149" s="88"/>
      <c r="J149" s="88"/>
      <c r="K149" s="88"/>
      <c r="L149" s="125"/>
      <c r="M149" s="125"/>
      <c r="N149" s="125"/>
      <c r="O149" s="125"/>
      <c r="P149" s="125"/>
    </row>
    <row r="150" spans="3:16">
      <c r="C150" s="92" t="s">
        <v>286</v>
      </c>
      <c r="D150" s="114">
        <f>COUNTIF(I15:I138,"A")</f>
        <v>0</v>
      </c>
      <c r="E150" s="93"/>
      <c r="F150" s="88"/>
      <c r="G150" s="88"/>
      <c r="H150" s="88"/>
      <c r="I150" s="88"/>
      <c r="J150" s="88"/>
      <c r="K150" s="88"/>
      <c r="L150" s="125"/>
      <c r="M150" s="125"/>
      <c r="N150" s="125"/>
      <c r="O150" s="125"/>
      <c r="P150" s="125"/>
    </row>
    <row r="151" spans="3:16">
      <c r="C151" s="92" t="s">
        <v>287</v>
      </c>
      <c r="D151" s="114">
        <f>COUNTIF(I15:I138,"B")</f>
        <v>0</v>
      </c>
      <c r="E151" s="93"/>
      <c r="F151" s="88"/>
      <c r="G151" s="88"/>
      <c r="H151" s="88"/>
      <c r="I151" s="88"/>
      <c r="J151" s="88"/>
      <c r="K151" s="88"/>
      <c r="L151" s="125"/>
      <c r="M151" s="125"/>
      <c r="N151" s="125"/>
      <c r="O151" s="125"/>
      <c r="P151" s="125"/>
    </row>
    <row r="152" spans="3:16">
      <c r="C152" s="92" t="s">
        <v>288</v>
      </c>
      <c r="D152" s="114">
        <f>COUNTIF(I15:I138,"C")</f>
        <v>0</v>
      </c>
      <c r="E152" s="93"/>
      <c r="F152" s="88"/>
      <c r="G152" s="88"/>
      <c r="H152" s="88"/>
      <c r="I152" s="88"/>
      <c r="J152" s="88"/>
      <c r="K152" s="88"/>
      <c r="L152" s="125"/>
      <c r="M152" s="125"/>
      <c r="N152" s="125"/>
      <c r="O152" s="125"/>
      <c r="P152" s="125"/>
    </row>
    <row r="153" spans="3:16">
      <c r="C153" s="92" t="s">
        <v>289</v>
      </c>
      <c r="D153" s="114">
        <f>COUNTIF(I15:I138,"D")</f>
        <v>0</v>
      </c>
      <c r="E153" s="93"/>
      <c r="F153" s="88"/>
      <c r="G153" s="88"/>
      <c r="H153" s="88"/>
      <c r="I153" s="88"/>
      <c r="J153" s="88"/>
      <c r="K153" s="88"/>
      <c r="L153" s="125"/>
      <c r="M153" s="125"/>
      <c r="N153" s="125"/>
      <c r="O153" s="125"/>
      <c r="P153" s="125"/>
    </row>
    <row r="154" spans="3:16">
      <c r="C154" s="92" t="s">
        <v>290</v>
      </c>
      <c r="D154" s="114">
        <f>COUNTIF(I15:I138,"E")</f>
        <v>0</v>
      </c>
      <c r="E154" s="93"/>
      <c r="F154" s="88"/>
      <c r="G154" s="88"/>
      <c r="H154" s="88"/>
      <c r="I154" s="88"/>
      <c r="J154" s="88"/>
      <c r="K154" s="88"/>
      <c r="L154" s="125"/>
      <c r="M154" s="125"/>
      <c r="N154" s="125"/>
      <c r="O154" s="125"/>
      <c r="P154" s="125"/>
    </row>
    <row r="155" spans="3:16">
      <c r="C155" s="92" t="s">
        <v>291</v>
      </c>
      <c r="D155" s="114">
        <f>COUNTIF(I15:I138,"FX")</f>
        <v>0</v>
      </c>
      <c r="E155" s="93"/>
      <c r="F155" s="88"/>
      <c r="G155" s="88"/>
      <c r="H155" s="88"/>
      <c r="I155" s="88"/>
      <c r="J155" s="88"/>
      <c r="K155" s="88"/>
      <c r="L155" s="125"/>
      <c r="M155" s="125"/>
      <c r="N155" s="125"/>
      <c r="O155" s="125"/>
      <c r="P155" s="125"/>
    </row>
    <row r="156" spans="3:16">
      <c r="C156" s="92" t="s">
        <v>292</v>
      </c>
      <c r="D156" s="114">
        <f>COUNTIF(I15:I138,"N/A")</f>
        <v>0</v>
      </c>
      <c r="E156" s="93"/>
      <c r="F156" s="88"/>
      <c r="G156" s="88"/>
      <c r="H156" s="88"/>
      <c r="I156" s="88"/>
      <c r="J156" s="88"/>
      <c r="K156" s="88"/>
      <c r="L156" s="125"/>
      <c r="M156" s="125"/>
      <c r="N156" s="125"/>
      <c r="O156" s="125"/>
      <c r="P156" s="125"/>
    </row>
    <row r="157" spans="3:16">
      <c r="C157" s="88"/>
      <c r="D157" s="88"/>
      <c r="E157" s="88"/>
      <c r="F157" s="88"/>
      <c r="G157" s="88"/>
      <c r="H157" s="88"/>
      <c r="I157" s="88"/>
      <c r="J157" s="88"/>
      <c r="K157" s="88"/>
      <c r="L157" s="125"/>
      <c r="M157" s="125"/>
      <c r="N157" s="125"/>
      <c r="O157" s="125"/>
      <c r="P157" s="125"/>
    </row>
    <row r="158" spans="3:16">
      <c r="C158" s="94"/>
      <c r="D158" s="95"/>
      <c r="E158" s="88" t="s">
        <v>618</v>
      </c>
      <c r="F158" s="88"/>
      <c r="G158" s="88"/>
      <c r="H158" s="88"/>
      <c r="I158" s="88"/>
      <c r="J158" s="88"/>
      <c r="K158" s="88"/>
      <c r="L158" s="125"/>
      <c r="M158" s="125"/>
      <c r="N158" s="125"/>
      <c r="O158" s="125"/>
      <c r="P158" s="125"/>
    </row>
    <row r="159" spans="3:16" ht="28">
      <c r="C159" s="96" t="s">
        <v>282</v>
      </c>
      <c r="D159" s="115">
        <f>COUNTA(I15:I138)</f>
        <v>0</v>
      </c>
      <c r="E159" s="115"/>
      <c r="F159" s="98"/>
      <c r="G159" s="88"/>
      <c r="H159" s="88"/>
      <c r="I159" s="88"/>
      <c r="J159" s="88"/>
      <c r="K159" s="88"/>
      <c r="L159" s="125"/>
      <c r="M159" s="125"/>
      <c r="N159" s="125"/>
      <c r="O159" s="125"/>
      <c r="P159" s="125"/>
    </row>
    <row r="160" spans="3:16" ht="42">
      <c r="C160" s="99" t="s">
        <v>283</v>
      </c>
      <c r="D160" s="115">
        <f>COUNTIF(I15:I138,"N/A")</f>
        <v>0</v>
      </c>
      <c r="E160" s="115"/>
      <c r="F160" s="98"/>
      <c r="G160" s="88"/>
      <c r="H160" s="88"/>
      <c r="I160" s="88"/>
      <c r="J160" s="88"/>
      <c r="K160" s="88"/>
      <c r="L160" s="125"/>
      <c r="M160" s="125"/>
      <c r="N160" s="125"/>
      <c r="O160" s="125"/>
      <c r="P160" s="125"/>
    </row>
    <row r="161" spans="3:16" ht="42">
      <c r="C161" s="99" t="s">
        <v>296</v>
      </c>
      <c r="D161" s="115">
        <f>SUM(D150:D155)</f>
        <v>0</v>
      </c>
      <c r="E161" s="115">
        <f>A138-D156</f>
        <v>123</v>
      </c>
      <c r="F161" s="88"/>
      <c r="G161" s="88"/>
      <c r="H161" s="88"/>
      <c r="I161" s="88"/>
      <c r="J161" s="88"/>
      <c r="K161" s="88"/>
      <c r="L161" s="125"/>
      <c r="M161" s="125"/>
      <c r="N161" s="125"/>
      <c r="O161" s="125"/>
      <c r="P161" s="125"/>
    </row>
    <row r="162" spans="3:16" ht="42">
      <c r="C162" s="96" t="s">
        <v>284</v>
      </c>
      <c r="D162" s="115">
        <f>D161*D143</f>
        <v>0</v>
      </c>
      <c r="E162" s="115">
        <f>(E161-D156)*D143</f>
        <v>2460</v>
      </c>
      <c r="F162" s="88"/>
      <c r="G162" s="88"/>
      <c r="H162" s="88"/>
      <c r="I162" s="88"/>
      <c r="J162" s="88"/>
      <c r="K162" s="88"/>
      <c r="L162" s="125"/>
      <c r="M162" s="125"/>
      <c r="N162" s="125"/>
      <c r="O162" s="125"/>
      <c r="P162" s="125"/>
    </row>
    <row r="163" spans="3:16" ht="28">
      <c r="C163" s="180" t="s">
        <v>807</v>
      </c>
      <c r="D163" s="115">
        <f>D162+(D162/100)*D147*D154*100</f>
        <v>0</v>
      </c>
      <c r="E163" s="115"/>
      <c r="F163" s="88"/>
      <c r="G163" s="88"/>
      <c r="H163" s="88"/>
      <c r="I163" s="88"/>
      <c r="J163" s="88"/>
      <c r="K163" s="88"/>
      <c r="L163" s="125"/>
      <c r="M163" s="125"/>
      <c r="N163" s="125"/>
      <c r="O163" s="125"/>
      <c r="P163" s="125"/>
    </row>
    <row r="164" spans="3:16" ht="42">
      <c r="C164" s="180" t="s">
        <v>806</v>
      </c>
      <c r="D164" s="116">
        <f>(D162/100)*(D154*D147*100)</f>
        <v>0</v>
      </c>
      <c r="E164" s="115"/>
      <c r="F164" s="88"/>
      <c r="G164" s="88"/>
      <c r="H164" s="88"/>
      <c r="I164" s="88"/>
      <c r="J164" s="88"/>
      <c r="K164" s="88"/>
      <c r="L164" s="125"/>
      <c r="M164" s="125"/>
      <c r="N164" s="125"/>
      <c r="O164" s="125"/>
      <c r="P164" s="125"/>
    </row>
    <row r="165" spans="3:16" ht="42">
      <c r="C165" s="180" t="s">
        <v>808</v>
      </c>
      <c r="D165" s="116">
        <f>(D163/100)*(D155*D148*100)</f>
        <v>0</v>
      </c>
      <c r="E165" s="115"/>
      <c r="F165" s="88"/>
      <c r="G165" s="88"/>
      <c r="H165" s="88"/>
      <c r="I165" s="88"/>
      <c r="J165" s="88"/>
      <c r="K165" s="88"/>
      <c r="L165" s="125"/>
      <c r="M165" s="125"/>
      <c r="N165" s="125"/>
      <c r="O165" s="125"/>
      <c r="P165" s="125"/>
    </row>
    <row r="166" spans="3:16">
      <c r="C166" s="100"/>
      <c r="D166" s="88"/>
      <c r="E166" s="88"/>
      <c r="F166" s="88"/>
      <c r="G166" s="88"/>
      <c r="H166" s="88"/>
      <c r="I166" s="88"/>
      <c r="J166" s="88"/>
      <c r="K166" s="88"/>
      <c r="L166" s="125"/>
      <c r="M166" s="125"/>
      <c r="N166" s="125"/>
      <c r="O166" s="125"/>
      <c r="P166" s="125"/>
    </row>
    <row r="167" spans="3:16" ht="28">
      <c r="C167" s="96" t="s">
        <v>293</v>
      </c>
      <c r="D167" s="116">
        <f>D163+D165</f>
        <v>0</v>
      </c>
      <c r="E167" s="97"/>
      <c r="F167" s="88"/>
      <c r="G167" s="88"/>
      <c r="H167" s="88"/>
      <c r="I167" s="88"/>
      <c r="J167" s="88"/>
      <c r="K167" s="88"/>
      <c r="L167" s="125"/>
      <c r="M167" s="125"/>
      <c r="N167" s="125"/>
      <c r="O167" s="125"/>
      <c r="P167" s="125"/>
    </row>
    <row r="168" spans="3:16" ht="42">
      <c r="C168" s="99" t="s">
        <v>294</v>
      </c>
      <c r="D168" s="116">
        <f>D167/E162*100</f>
        <v>0</v>
      </c>
      <c r="E168" s="97"/>
      <c r="F168" s="88"/>
      <c r="G168" s="88"/>
      <c r="H168" s="88"/>
      <c r="I168" s="88"/>
      <c r="J168" s="88"/>
      <c r="K168" s="88"/>
      <c r="L168" s="125"/>
      <c r="M168" s="125"/>
      <c r="N168" s="125"/>
      <c r="O168" s="125"/>
      <c r="P168" s="125"/>
    </row>
    <row r="169" spans="3:16" ht="42">
      <c r="C169" s="96" t="s">
        <v>295</v>
      </c>
      <c r="D169" s="115">
        <f>D150</f>
        <v>0</v>
      </c>
      <c r="E169" s="97"/>
      <c r="F169" s="88"/>
      <c r="G169" s="88"/>
      <c r="H169" s="88"/>
      <c r="I169" s="88"/>
      <c r="J169" s="88"/>
      <c r="K169" s="88"/>
      <c r="L169" s="125"/>
      <c r="M169" s="125"/>
      <c r="N169" s="125"/>
      <c r="O169" s="125"/>
      <c r="P169" s="125"/>
    </row>
    <row r="170" spans="3:16" ht="28">
      <c r="C170" s="99" t="s">
        <v>297</v>
      </c>
      <c r="D170" s="115">
        <f>D151+D152+D153</f>
        <v>0</v>
      </c>
      <c r="E170" s="97"/>
      <c r="F170" s="88"/>
      <c r="G170" s="88"/>
      <c r="H170" s="88"/>
      <c r="I170" s="88"/>
      <c r="J170" s="88"/>
      <c r="K170" s="88"/>
      <c r="L170" s="125"/>
      <c r="M170" s="125"/>
      <c r="N170" s="125"/>
      <c r="O170" s="125"/>
      <c r="P170" s="125"/>
    </row>
    <row r="171" spans="3:16" ht="28">
      <c r="C171" s="99" t="s">
        <v>298</v>
      </c>
      <c r="D171" s="115">
        <f>D154</f>
        <v>0</v>
      </c>
      <c r="E171" s="97"/>
      <c r="F171" s="88"/>
      <c r="G171" s="88"/>
      <c r="H171" s="88"/>
      <c r="I171" s="88"/>
      <c r="J171" s="88"/>
      <c r="K171" s="88"/>
      <c r="L171" s="125"/>
      <c r="M171" s="125"/>
      <c r="N171" s="125"/>
      <c r="O171" s="125"/>
      <c r="P171" s="125"/>
    </row>
    <row r="172" spans="3:16" ht="28">
      <c r="C172" s="99" t="s">
        <v>299</v>
      </c>
      <c r="D172" s="115">
        <f>D155</f>
        <v>0</v>
      </c>
      <c r="E172" s="97"/>
      <c r="F172" s="88"/>
      <c r="G172" s="88"/>
      <c r="H172" s="88"/>
      <c r="I172" s="88"/>
      <c r="J172" s="88"/>
      <c r="K172" s="88"/>
      <c r="L172" s="125"/>
      <c r="M172" s="125"/>
      <c r="N172" s="125"/>
      <c r="O172" s="125"/>
      <c r="P172" s="125"/>
    </row>
    <row r="173" spans="3:16">
      <c r="L173" s="125"/>
      <c r="M173" s="125"/>
      <c r="N173" s="125"/>
      <c r="O173" s="125"/>
      <c r="P173" s="125"/>
    </row>
    <row r="174" spans="3:16">
      <c r="L174" s="125"/>
      <c r="M174" s="125"/>
      <c r="N174" s="125"/>
      <c r="O174" s="125"/>
      <c r="P174" s="125"/>
    </row>
    <row r="175" spans="3:16" ht="21">
      <c r="C175" s="101"/>
      <c r="D175" s="102" t="s">
        <v>276</v>
      </c>
      <c r="E175" s="101"/>
      <c r="F175" s="101"/>
      <c r="H175" s="103"/>
      <c r="L175" s="125"/>
      <c r="M175" s="125"/>
      <c r="N175" s="125"/>
      <c r="O175" s="125"/>
      <c r="P175" s="125"/>
    </row>
    <row r="176" spans="3:16" ht="25">
      <c r="C176" s="101"/>
      <c r="D176" s="101" t="s">
        <v>300</v>
      </c>
      <c r="E176" s="154" t="str">
        <f>IF(D172&lt;classification!L3,classification!H2,classification!H3)</f>
        <v>vyhovel</v>
      </c>
      <c r="F176" s="101"/>
      <c r="J176" s="104"/>
      <c r="L176" s="125"/>
      <c r="M176" s="125"/>
      <c r="N176" s="125"/>
      <c r="O176" s="125"/>
      <c r="P176" s="125"/>
    </row>
    <row r="177" spans="2:16" ht="25">
      <c r="C177" s="101"/>
      <c r="D177" s="101" t="s">
        <v>301</v>
      </c>
      <c r="E177" s="154" t="str">
        <f>IF(D171&lt;classification!N4,classification!H2,classification!H3)</f>
        <v>vyhovel</v>
      </c>
      <c r="F177" s="101"/>
      <c r="I177" s="104"/>
      <c r="L177" s="126"/>
      <c r="M177" s="125"/>
      <c r="N177" s="125"/>
      <c r="O177" s="125"/>
      <c r="P177" s="125"/>
    </row>
    <row r="178" spans="2:16" ht="19">
      <c r="C178" s="101"/>
      <c r="D178" s="101" t="s">
        <v>281</v>
      </c>
      <c r="E178" s="154" t="str">
        <f>IF(D168&lt;classification!J2,classification!H3,classification!H2)</f>
        <v>nevyhovel</v>
      </c>
      <c r="F178" s="101"/>
      <c r="L178" s="125"/>
      <c r="M178" s="125"/>
      <c r="N178" s="125"/>
      <c r="O178" s="125"/>
      <c r="P178" s="125"/>
    </row>
    <row r="179" spans="2:16" ht="26">
      <c r="C179" s="101"/>
      <c r="D179" s="101" t="s">
        <v>278</v>
      </c>
      <c r="E179" s="155" t="str">
        <f>IF(AND(E176=classification!H2,E177=classification!H2,E178=classification!H2),classification!Q2,classification!Q3)</f>
        <v>Neudeliť certifikát</v>
      </c>
      <c r="F179" s="101"/>
      <c r="L179" s="125"/>
      <c r="M179" s="125"/>
      <c r="N179" s="125"/>
      <c r="O179" s="125"/>
      <c r="P179" s="125"/>
    </row>
    <row r="180" spans="2:16">
      <c r="L180" s="125"/>
      <c r="M180" s="125"/>
      <c r="N180" s="125"/>
      <c r="O180" s="125"/>
      <c r="P180" s="125"/>
    </row>
    <row r="181" spans="2:16">
      <c r="C181" s="131"/>
      <c r="D181" s="98"/>
      <c r="E181" s="131"/>
      <c r="F181" s="130"/>
      <c r="L181" s="125"/>
      <c r="M181" s="125"/>
      <c r="N181" s="125"/>
      <c r="O181" s="125"/>
      <c r="P181" s="125"/>
    </row>
    <row r="182" spans="2:16">
      <c r="C182" s="131"/>
      <c r="D182" s="98"/>
      <c r="E182" s="131"/>
      <c r="F182" s="130"/>
      <c r="L182" s="125"/>
      <c r="M182" s="125"/>
      <c r="N182" s="125"/>
      <c r="O182" s="125"/>
      <c r="P182" s="125"/>
    </row>
    <row r="183" spans="2:16">
      <c r="C183" s="131"/>
      <c r="D183" s="98"/>
      <c r="E183" s="131"/>
      <c r="F183" s="129"/>
      <c r="L183" s="125"/>
      <c r="M183" s="125"/>
      <c r="N183" s="125"/>
      <c r="O183" s="125"/>
      <c r="P183" s="125"/>
    </row>
    <row r="184" spans="2:16">
      <c r="C184" s="131"/>
      <c r="D184" s="98"/>
      <c r="E184" s="131"/>
      <c r="F184" s="129"/>
      <c r="L184" s="125"/>
      <c r="M184" s="125"/>
      <c r="N184" s="125"/>
      <c r="O184" s="125"/>
      <c r="P184" s="125"/>
    </row>
    <row r="185" spans="2:16">
      <c r="C185" s="131"/>
      <c r="D185" s="98"/>
      <c r="E185" s="131"/>
      <c r="F185" s="129"/>
      <c r="L185" s="125"/>
      <c r="M185" s="125"/>
      <c r="N185" s="125"/>
      <c r="O185" s="125"/>
      <c r="P185" s="125"/>
    </row>
    <row r="186" spans="2:16">
      <c r="C186" s="131"/>
      <c r="D186" s="132"/>
      <c r="E186" s="131"/>
      <c r="F186" s="129"/>
      <c r="L186" s="125"/>
      <c r="M186" s="125"/>
      <c r="N186" s="125"/>
      <c r="O186" s="125"/>
      <c r="P186" s="125"/>
    </row>
    <row r="189" spans="2:16" ht="33">
      <c r="B189" s="196" t="s">
        <v>302</v>
      </c>
      <c r="C189" s="196"/>
      <c r="D189" s="196"/>
      <c r="E189" s="196"/>
      <c r="F189" s="196"/>
      <c r="G189" s="196"/>
      <c r="H189" s="196"/>
      <c r="I189" s="196"/>
      <c r="J189" s="196"/>
      <c r="K189" s="196"/>
      <c r="L189" s="196"/>
      <c r="M189" s="196"/>
      <c r="N189" s="196"/>
      <c r="O189" s="196"/>
      <c r="P189" s="196"/>
    </row>
    <row r="190" spans="2:16">
      <c r="C190" s="70"/>
      <c r="D190" s="70"/>
      <c r="E190" s="70"/>
      <c r="F190" s="70"/>
      <c r="L190" s="127"/>
      <c r="M190" s="127"/>
      <c r="N190" s="127"/>
      <c r="O190" s="127"/>
      <c r="P190" s="127"/>
    </row>
    <row r="191" spans="2:16">
      <c r="C191" s="85" t="s">
        <v>631</v>
      </c>
      <c r="D191" s="86"/>
      <c r="E191" s="87"/>
      <c r="F191" s="87"/>
      <c r="G191" s="87"/>
      <c r="H191" s="87"/>
      <c r="I191" s="87"/>
      <c r="J191" s="87"/>
      <c r="K191" s="88"/>
      <c r="L191" s="127"/>
      <c r="M191" s="127"/>
      <c r="N191" s="127"/>
      <c r="O191" s="127"/>
      <c r="P191" s="127"/>
    </row>
    <row r="192" spans="2:16">
      <c r="C192" s="89" t="s">
        <v>0</v>
      </c>
      <c r="D192" s="90">
        <v>20</v>
      </c>
      <c r="E192" s="90" t="s">
        <v>285</v>
      </c>
      <c r="F192" s="88"/>
      <c r="G192" s="88"/>
      <c r="H192" s="88"/>
      <c r="I192" s="88"/>
      <c r="J192" s="88"/>
      <c r="K192" s="88"/>
      <c r="L192" s="127"/>
      <c r="M192" s="127"/>
      <c r="N192" s="127"/>
      <c r="O192" s="127"/>
      <c r="P192" s="127"/>
    </row>
    <row r="193" spans="3:16">
      <c r="C193" s="89" t="s">
        <v>1</v>
      </c>
      <c r="D193" s="90">
        <v>15</v>
      </c>
      <c r="E193" s="90" t="s">
        <v>285</v>
      </c>
      <c r="F193" s="88"/>
      <c r="G193" s="88"/>
      <c r="H193" s="88"/>
      <c r="I193" s="88"/>
      <c r="J193" s="88"/>
      <c r="K193" s="88"/>
      <c r="L193" s="127"/>
      <c r="M193" s="127"/>
      <c r="N193" s="127"/>
      <c r="O193" s="127"/>
      <c r="P193" s="127"/>
    </row>
    <row r="194" spans="3:16">
      <c r="C194" s="89" t="s">
        <v>2</v>
      </c>
      <c r="D194" s="90">
        <v>10</v>
      </c>
      <c r="E194" s="90" t="s">
        <v>285</v>
      </c>
      <c r="F194" s="88"/>
      <c r="G194" s="88"/>
      <c r="H194" s="88"/>
      <c r="I194" s="88"/>
      <c r="J194" s="88"/>
      <c r="K194" s="88"/>
      <c r="L194" s="127"/>
      <c r="M194" s="127"/>
      <c r="N194" s="127"/>
      <c r="O194" s="127"/>
      <c r="P194" s="127"/>
    </row>
    <row r="195" spans="3:16">
      <c r="C195" s="89" t="s">
        <v>3</v>
      </c>
      <c r="D195" s="90">
        <v>5</v>
      </c>
      <c r="E195" s="90" t="s">
        <v>285</v>
      </c>
      <c r="F195" s="88"/>
      <c r="G195" s="88"/>
      <c r="H195" s="88"/>
      <c r="I195" s="88"/>
      <c r="J195" s="88"/>
      <c r="K195" s="88"/>
      <c r="L195" s="127"/>
      <c r="M195" s="127"/>
      <c r="N195" s="127"/>
      <c r="O195" s="127"/>
      <c r="P195" s="127"/>
    </row>
    <row r="196" spans="3:16">
      <c r="C196" s="89" t="s">
        <v>4</v>
      </c>
      <c r="D196" s="91">
        <v>-0.1</v>
      </c>
      <c r="E196" s="90" t="s">
        <v>285</v>
      </c>
      <c r="F196" s="88"/>
      <c r="G196" s="88"/>
      <c r="H196" s="88"/>
      <c r="I196" s="88"/>
      <c r="J196" s="88"/>
      <c r="K196" s="88"/>
      <c r="L196" s="127"/>
      <c r="M196" s="127"/>
      <c r="N196" s="127"/>
      <c r="O196" s="127"/>
      <c r="P196" s="127"/>
    </row>
    <row r="197" spans="3:16">
      <c r="C197" s="89" t="s">
        <v>5</v>
      </c>
      <c r="D197" s="91">
        <v>-0.5</v>
      </c>
      <c r="E197" s="90" t="s">
        <v>285</v>
      </c>
      <c r="F197" s="88"/>
      <c r="G197" s="88"/>
      <c r="H197" s="88"/>
      <c r="I197" s="88"/>
      <c r="J197" s="88"/>
      <c r="K197" s="88"/>
      <c r="L197" s="127"/>
      <c r="M197" s="127"/>
      <c r="N197" s="127"/>
      <c r="O197" s="127"/>
      <c r="P197" s="127"/>
    </row>
    <row r="198" spans="3:16">
      <c r="C198" s="88"/>
      <c r="D198" s="88"/>
      <c r="E198" s="88"/>
      <c r="F198" s="88"/>
      <c r="G198" s="88"/>
      <c r="H198" s="88"/>
      <c r="I198" s="88"/>
      <c r="J198" s="88"/>
      <c r="K198" s="88"/>
      <c r="L198" s="127"/>
      <c r="M198" s="127"/>
      <c r="N198" s="127"/>
      <c r="O198" s="127"/>
      <c r="P198" s="127"/>
    </row>
    <row r="199" spans="3:16">
      <c r="C199" s="92" t="s">
        <v>286</v>
      </c>
      <c r="D199" s="114">
        <f>COUNTIF(J15:J138,"A")</f>
        <v>0</v>
      </c>
      <c r="E199" s="93"/>
      <c r="F199" s="88"/>
      <c r="G199" s="88"/>
      <c r="H199" s="88"/>
      <c r="I199" s="88"/>
      <c r="J199" s="88"/>
      <c r="K199" s="88"/>
      <c r="L199" s="127"/>
      <c r="M199" s="127"/>
      <c r="N199" s="127"/>
      <c r="O199" s="127"/>
      <c r="P199" s="127"/>
    </row>
    <row r="200" spans="3:16">
      <c r="C200" s="92" t="s">
        <v>287</v>
      </c>
      <c r="D200" s="114">
        <f>COUNTIF(J15:J138,"B")</f>
        <v>0</v>
      </c>
      <c r="E200" s="93"/>
      <c r="F200" s="88"/>
      <c r="G200" s="88"/>
      <c r="H200" s="88"/>
      <c r="I200" s="88"/>
      <c r="J200" s="88"/>
      <c r="K200" s="88"/>
      <c r="L200" s="127"/>
      <c r="M200" s="127"/>
      <c r="N200" s="127"/>
      <c r="O200" s="127"/>
      <c r="P200" s="127"/>
    </row>
    <row r="201" spans="3:16">
      <c r="C201" s="92" t="s">
        <v>288</v>
      </c>
      <c r="D201" s="114">
        <f>COUNTIF(J15:J138,"C")</f>
        <v>0</v>
      </c>
      <c r="E201" s="93"/>
      <c r="F201" s="88"/>
      <c r="G201" s="88"/>
      <c r="H201" s="88"/>
      <c r="I201" s="88"/>
      <c r="J201" s="88"/>
      <c r="K201" s="88"/>
      <c r="L201" s="127"/>
      <c r="M201" s="127"/>
      <c r="N201" s="127"/>
      <c r="O201" s="127"/>
      <c r="P201" s="127"/>
    </row>
    <row r="202" spans="3:16">
      <c r="C202" s="92" t="s">
        <v>289</v>
      </c>
      <c r="D202" s="114">
        <f>COUNTIF(J15:J138,"D")</f>
        <v>0</v>
      </c>
      <c r="E202" s="93"/>
      <c r="F202" s="88"/>
      <c r="G202" s="88"/>
      <c r="H202" s="88"/>
      <c r="I202" s="88"/>
      <c r="J202" s="88"/>
      <c r="K202" s="88"/>
      <c r="L202" s="127"/>
      <c r="M202" s="127"/>
      <c r="N202" s="127"/>
      <c r="O202" s="127"/>
      <c r="P202" s="127"/>
    </row>
    <row r="203" spans="3:16">
      <c r="C203" s="92" t="s">
        <v>290</v>
      </c>
      <c r="D203" s="114">
        <f>COUNTIF(J15:J138,"E")</f>
        <v>0</v>
      </c>
      <c r="E203" s="93"/>
      <c r="F203" s="88"/>
      <c r="G203" s="88"/>
      <c r="H203" s="88"/>
      <c r="I203" s="88"/>
      <c r="J203" s="88"/>
      <c r="K203" s="88"/>
      <c r="L203" s="127"/>
      <c r="M203" s="127"/>
      <c r="N203" s="127"/>
      <c r="O203" s="127"/>
      <c r="P203" s="127"/>
    </row>
    <row r="204" spans="3:16">
      <c r="C204" s="92" t="s">
        <v>291</v>
      </c>
      <c r="D204" s="114">
        <f>COUNTIF(J15:J138,"FX")</f>
        <v>0</v>
      </c>
      <c r="E204" s="93"/>
      <c r="F204" s="88"/>
      <c r="G204" s="88"/>
      <c r="H204" s="88"/>
      <c r="I204" s="88"/>
      <c r="J204" s="88"/>
      <c r="K204" s="88"/>
      <c r="L204" s="127"/>
      <c r="M204" s="127"/>
      <c r="N204" s="127"/>
      <c r="O204" s="127"/>
      <c r="P204" s="127"/>
    </row>
    <row r="205" spans="3:16">
      <c r="C205" s="92" t="s">
        <v>292</v>
      </c>
      <c r="D205" s="114">
        <f>COUNTIF(J15:J138,"N/A")</f>
        <v>0</v>
      </c>
      <c r="E205" s="93"/>
      <c r="F205" s="88"/>
      <c r="G205" s="88"/>
      <c r="H205" s="88"/>
      <c r="I205" s="88"/>
      <c r="J205" s="88"/>
      <c r="K205" s="88"/>
      <c r="L205" s="127"/>
      <c r="M205" s="127"/>
      <c r="N205" s="127"/>
      <c r="O205" s="127"/>
      <c r="P205" s="127"/>
    </row>
    <row r="206" spans="3:16">
      <c r="C206" s="88"/>
      <c r="D206" s="88"/>
      <c r="E206" s="88"/>
      <c r="F206" s="88"/>
      <c r="G206" s="88"/>
      <c r="H206" s="88"/>
      <c r="I206" s="88"/>
      <c r="J206" s="88"/>
      <c r="K206" s="88"/>
      <c r="L206" s="127"/>
      <c r="M206" s="127"/>
      <c r="N206" s="127"/>
      <c r="O206" s="127"/>
      <c r="P206" s="127"/>
    </row>
    <row r="207" spans="3:16">
      <c r="C207" s="94"/>
      <c r="D207" s="95"/>
      <c r="E207" s="88" t="s">
        <v>618</v>
      </c>
      <c r="F207" s="88"/>
      <c r="G207" s="88"/>
      <c r="H207" s="88"/>
      <c r="I207" s="88"/>
      <c r="J207" s="88"/>
      <c r="K207" s="88"/>
      <c r="L207" s="127"/>
      <c r="M207" s="127"/>
      <c r="N207" s="127"/>
      <c r="O207" s="127"/>
      <c r="P207" s="127"/>
    </row>
    <row r="208" spans="3:16" ht="28">
      <c r="C208" s="96" t="s">
        <v>282</v>
      </c>
      <c r="D208" s="115">
        <f>COUNTA(J15:J138)</f>
        <v>0</v>
      </c>
      <c r="E208" s="115"/>
      <c r="F208" s="98"/>
      <c r="G208" s="88"/>
      <c r="H208" s="88"/>
      <c r="I208" s="88"/>
      <c r="J208" s="88"/>
      <c r="K208" s="88"/>
      <c r="L208" s="127"/>
      <c r="M208" s="127"/>
      <c r="N208" s="127"/>
      <c r="O208" s="127"/>
      <c r="P208" s="127"/>
    </row>
    <row r="209" spans="3:16" ht="42">
      <c r="C209" s="99" t="s">
        <v>283</v>
      </c>
      <c r="D209" s="115">
        <f>COUNTIF(J15:J138,"N/A")</f>
        <v>0</v>
      </c>
      <c r="E209" s="115"/>
      <c r="F209" s="98"/>
      <c r="G209" s="88"/>
      <c r="H209" s="88"/>
      <c r="I209" s="88"/>
      <c r="J209" s="88"/>
      <c r="K209" s="88"/>
      <c r="L209" s="127"/>
      <c r="M209" s="127"/>
      <c r="N209" s="127"/>
      <c r="O209" s="127"/>
      <c r="P209" s="127"/>
    </row>
    <row r="210" spans="3:16" ht="42">
      <c r="C210" s="99" t="s">
        <v>296</v>
      </c>
      <c r="D210" s="115">
        <f>SUM(D199:D204)</f>
        <v>0</v>
      </c>
      <c r="E210" s="115">
        <f>A138-D205</f>
        <v>123</v>
      </c>
      <c r="F210" s="88"/>
      <c r="G210" s="88"/>
      <c r="H210" s="88"/>
      <c r="I210" s="88"/>
      <c r="J210" s="88"/>
      <c r="K210" s="88"/>
      <c r="L210" s="127"/>
      <c r="M210" s="127"/>
      <c r="N210" s="127"/>
      <c r="O210" s="127"/>
      <c r="P210" s="127"/>
    </row>
    <row r="211" spans="3:16" ht="42">
      <c r="C211" s="96" t="s">
        <v>284</v>
      </c>
      <c r="D211" s="115">
        <f>D210*D192</f>
        <v>0</v>
      </c>
      <c r="E211" s="115">
        <f>(E210-D205)*D192</f>
        <v>2460</v>
      </c>
      <c r="F211" s="88"/>
      <c r="G211" s="88"/>
      <c r="H211" s="88"/>
      <c r="I211" s="88"/>
      <c r="J211" s="88"/>
      <c r="K211" s="88"/>
      <c r="L211" s="127"/>
      <c r="M211" s="127"/>
      <c r="N211" s="127"/>
      <c r="O211" s="127"/>
      <c r="P211" s="127"/>
    </row>
    <row r="212" spans="3:16" ht="28">
      <c r="C212" s="180" t="s">
        <v>807</v>
      </c>
      <c r="D212" s="115">
        <f>D211+(D211/100)*D196*D203*100</f>
        <v>0</v>
      </c>
      <c r="E212" s="115"/>
      <c r="F212" s="88"/>
      <c r="G212" s="88"/>
      <c r="H212" s="88"/>
      <c r="I212" s="88"/>
      <c r="J212" s="88"/>
      <c r="K212" s="88"/>
      <c r="L212" s="127"/>
      <c r="M212" s="127"/>
      <c r="N212" s="127"/>
      <c r="O212" s="127"/>
      <c r="P212" s="127"/>
    </row>
    <row r="213" spans="3:16" ht="42">
      <c r="C213" s="180" t="s">
        <v>806</v>
      </c>
      <c r="D213" s="116">
        <f>(D211/100)*(D203*D196*100)</f>
        <v>0</v>
      </c>
      <c r="E213" s="115"/>
      <c r="F213" s="88"/>
      <c r="G213" s="88"/>
      <c r="H213" s="88"/>
      <c r="I213" s="88"/>
      <c r="J213" s="88"/>
      <c r="K213" s="88"/>
      <c r="L213" s="127"/>
      <c r="M213" s="127"/>
      <c r="N213" s="127"/>
      <c r="O213" s="127"/>
      <c r="P213" s="127"/>
    </row>
    <row r="214" spans="3:16" ht="42">
      <c r="C214" s="180" t="s">
        <v>808</v>
      </c>
      <c r="D214" s="116">
        <f>(D212/100)*(D204*D197*100)</f>
        <v>0</v>
      </c>
      <c r="E214" s="115"/>
      <c r="F214" s="88"/>
      <c r="G214" s="88"/>
      <c r="H214" s="88"/>
      <c r="I214" s="88"/>
      <c r="J214" s="88"/>
      <c r="K214" s="88"/>
      <c r="L214" s="127"/>
      <c r="M214" s="127"/>
      <c r="N214" s="127"/>
      <c r="O214" s="127"/>
      <c r="P214" s="127"/>
    </row>
    <row r="215" spans="3:16">
      <c r="C215" s="100"/>
      <c r="D215" s="88"/>
      <c r="E215" s="88"/>
      <c r="F215" s="88"/>
      <c r="G215" s="88"/>
      <c r="H215" s="88"/>
      <c r="I215" s="88"/>
      <c r="J215" s="88"/>
      <c r="K215" s="88"/>
      <c r="L215" s="127"/>
      <c r="M215" s="127"/>
      <c r="N215" s="127"/>
      <c r="O215" s="127"/>
      <c r="P215" s="127"/>
    </row>
    <row r="216" spans="3:16" ht="28">
      <c r="C216" s="96" t="s">
        <v>293</v>
      </c>
      <c r="D216" s="116">
        <f>D212+D214</f>
        <v>0</v>
      </c>
      <c r="E216" s="97"/>
      <c r="F216" s="88"/>
      <c r="G216" s="88"/>
      <c r="H216" s="88"/>
      <c r="I216" s="88"/>
      <c r="J216" s="88"/>
      <c r="K216" s="88"/>
      <c r="L216" s="127"/>
      <c r="M216" s="127"/>
      <c r="N216" s="127"/>
      <c r="O216" s="127"/>
      <c r="P216" s="127"/>
    </row>
    <row r="217" spans="3:16" ht="42">
      <c r="C217" s="99" t="s">
        <v>294</v>
      </c>
      <c r="D217" s="116">
        <f>D216/E211*100</f>
        <v>0</v>
      </c>
      <c r="E217" s="97"/>
      <c r="F217" s="88"/>
      <c r="G217" s="88"/>
      <c r="H217" s="88"/>
      <c r="I217" s="88"/>
      <c r="J217" s="88"/>
      <c r="K217" s="88"/>
      <c r="L217" s="127"/>
      <c r="M217" s="127"/>
      <c r="N217" s="127"/>
      <c r="O217" s="127"/>
      <c r="P217" s="127"/>
    </row>
    <row r="218" spans="3:16" ht="42">
      <c r="C218" s="96" t="s">
        <v>295</v>
      </c>
      <c r="D218" s="115">
        <f>D199</f>
        <v>0</v>
      </c>
      <c r="E218" s="97"/>
      <c r="F218" s="88"/>
      <c r="G218" s="88"/>
      <c r="H218" s="88"/>
      <c r="I218" s="88"/>
      <c r="J218" s="88"/>
      <c r="K218" s="88"/>
      <c r="L218" s="127"/>
      <c r="M218" s="127"/>
      <c r="N218" s="127"/>
      <c r="O218" s="127"/>
      <c r="P218" s="127"/>
    </row>
    <row r="219" spans="3:16" ht="28">
      <c r="C219" s="99" t="s">
        <v>297</v>
      </c>
      <c r="D219" s="115">
        <f>D200+D201+D202</f>
        <v>0</v>
      </c>
      <c r="E219" s="97"/>
      <c r="F219" s="88"/>
      <c r="G219" s="88"/>
      <c r="H219" s="88"/>
      <c r="I219" s="88"/>
      <c r="J219" s="88"/>
      <c r="K219" s="88"/>
      <c r="L219" s="127"/>
      <c r="M219" s="127"/>
      <c r="N219" s="127"/>
      <c r="O219" s="127"/>
      <c r="P219" s="127"/>
    </row>
    <row r="220" spans="3:16" ht="28">
      <c r="C220" s="99" t="s">
        <v>298</v>
      </c>
      <c r="D220" s="115">
        <f>D203</f>
        <v>0</v>
      </c>
      <c r="E220" s="97"/>
      <c r="F220" s="88"/>
      <c r="G220" s="88"/>
      <c r="H220" s="88"/>
      <c r="I220" s="88"/>
      <c r="J220" s="88"/>
      <c r="K220" s="88"/>
      <c r="L220" s="127"/>
      <c r="M220" s="127"/>
      <c r="N220" s="127"/>
      <c r="O220" s="127"/>
      <c r="P220" s="127"/>
    </row>
    <row r="221" spans="3:16" ht="28">
      <c r="C221" s="99" t="s">
        <v>299</v>
      </c>
      <c r="D221" s="115">
        <f>D204</f>
        <v>0</v>
      </c>
      <c r="E221" s="97"/>
      <c r="F221" s="88"/>
      <c r="G221" s="88"/>
      <c r="H221" s="88"/>
      <c r="I221" s="88"/>
      <c r="J221" s="88"/>
      <c r="K221" s="88"/>
      <c r="L221" s="127"/>
      <c r="M221" s="127"/>
      <c r="N221" s="127"/>
      <c r="O221" s="127"/>
      <c r="P221" s="127"/>
    </row>
    <row r="222" spans="3:16">
      <c r="L222" s="127"/>
      <c r="M222" s="127"/>
      <c r="N222" s="127"/>
      <c r="O222" s="127"/>
      <c r="P222" s="127"/>
    </row>
    <row r="223" spans="3:16">
      <c r="L223" s="127"/>
      <c r="M223" s="127"/>
      <c r="N223" s="127"/>
      <c r="O223" s="127"/>
      <c r="P223" s="127"/>
    </row>
    <row r="224" spans="3:16" ht="21">
      <c r="C224" s="101"/>
      <c r="D224" s="102" t="s">
        <v>276</v>
      </c>
      <c r="E224" s="101"/>
      <c r="F224" s="101"/>
      <c r="H224" s="103"/>
      <c r="L224" s="127"/>
      <c r="M224" s="127"/>
      <c r="N224" s="127"/>
      <c r="O224" s="127"/>
      <c r="P224" s="127"/>
    </row>
    <row r="225" spans="3:16" ht="25">
      <c r="C225" s="101"/>
      <c r="D225" s="101" t="s">
        <v>300</v>
      </c>
      <c r="E225" s="154" t="str">
        <f>IF(D221&lt;classification!L3,classification!H2,classification!H3)</f>
        <v>vyhovel</v>
      </c>
      <c r="F225" s="101"/>
      <c r="J225" s="104"/>
      <c r="L225" s="127"/>
      <c r="M225" s="127"/>
      <c r="N225" s="127"/>
      <c r="O225" s="127"/>
      <c r="P225" s="127"/>
    </row>
    <row r="226" spans="3:16" ht="25">
      <c r="C226" s="101"/>
      <c r="D226" s="101" t="s">
        <v>301</v>
      </c>
      <c r="E226" s="154" t="str">
        <f>IF(D220&lt;classification!N4,classification!H2,classification!H3)</f>
        <v>vyhovel</v>
      </c>
      <c r="F226" s="101"/>
      <c r="I226" s="104"/>
      <c r="L226" s="128"/>
      <c r="M226" s="127"/>
      <c r="N226" s="127"/>
      <c r="O226" s="127"/>
      <c r="P226" s="127"/>
    </row>
    <row r="227" spans="3:16" ht="19">
      <c r="C227" s="101"/>
      <c r="D227" s="101" t="s">
        <v>281</v>
      </c>
      <c r="E227" s="154" t="str">
        <f>IF(D217&lt;classification!J2,classification!H3,classification!H2)</f>
        <v>nevyhovel</v>
      </c>
      <c r="F227" s="101"/>
      <c r="L227" s="127"/>
      <c r="M227" s="127"/>
      <c r="N227" s="127"/>
      <c r="O227" s="127"/>
      <c r="P227" s="127"/>
    </row>
    <row r="228" spans="3:16" ht="26">
      <c r="C228" s="101"/>
      <c r="D228" s="101" t="s">
        <v>278</v>
      </c>
      <c r="E228" s="155" t="str">
        <f>IF(AND(E225=classification!H2,E226=classification!H2,E227=classification!H2),classification!Q2,classification!Q3)</f>
        <v>Neudeliť certifikát</v>
      </c>
      <c r="F228" s="101"/>
      <c r="L228" s="127"/>
      <c r="M228" s="127"/>
      <c r="N228" s="127"/>
      <c r="O228" s="127"/>
      <c r="P228" s="127"/>
    </row>
    <row r="229" spans="3:16" ht="17" thickBot="1">
      <c r="L229" s="127"/>
      <c r="M229" s="127"/>
      <c r="N229" s="127"/>
      <c r="O229" s="127"/>
      <c r="P229" s="127"/>
    </row>
    <row r="230" spans="3:16" ht="29" thickBot="1">
      <c r="C230" s="105" t="s">
        <v>13</v>
      </c>
      <c r="D230" s="106">
        <f>D208</f>
        <v>0</v>
      </c>
      <c r="E230" s="107" t="s">
        <v>8</v>
      </c>
      <c r="F230" s="108">
        <f>D216</f>
        <v>0</v>
      </c>
      <c r="L230" s="127"/>
      <c r="M230" s="127"/>
      <c r="N230" s="127"/>
      <c r="O230" s="127"/>
      <c r="P230" s="127"/>
    </row>
    <row r="231" spans="3:16" ht="29" thickBot="1">
      <c r="C231" s="109" t="s">
        <v>14</v>
      </c>
      <c r="D231" s="110">
        <f>D209</f>
        <v>0</v>
      </c>
      <c r="E231" s="111" t="s">
        <v>6</v>
      </c>
      <c r="F231" s="112">
        <f t="shared" ref="F231:F235" si="0">D217</f>
        <v>0</v>
      </c>
      <c r="L231" s="127"/>
      <c r="M231" s="127"/>
      <c r="N231" s="127"/>
      <c r="O231" s="127"/>
      <c r="P231" s="127"/>
    </row>
    <row r="232" spans="3:16" ht="29" thickBot="1">
      <c r="C232" s="109" t="s">
        <v>15</v>
      </c>
      <c r="D232" s="110">
        <f>D210</f>
        <v>0</v>
      </c>
      <c r="E232" s="111" t="s">
        <v>12</v>
      </c>
      <c r="F232" s="110">
        <f t="shared" si="0"/>
        <v>0</v>
      </c>
      <c r="L232" s="127"/>
      <c r="M232" s="127"/>
      <c r="N232" s="127"/>
      <c r="O232" s="127"/>
      <c r="P232" s="127"/>
    </row>
    <row r="233" spans="3:16" ht="29" thickBot="1">
      <c r="C233" s="109" t="s">
        <v>7</v>
      </c>
      <c r="D233" s="110">
        <f>D211</f>
        <v>0</v>
      </c>
      <c r="E233" s="111" t="s">
        <v>9</v>
      </c>
      <c r="F233" s="110">
        <f t="shared" si="0"/>
        <v>0</v>
      </c>
      <c r="L233" s="127"/>
      <c r="M233" s="127"/>
      <c r="N233" s="127"/>
      <c r="O233" s="127"/>
      <c r="P233" s="127"/>
    </row>
    <row r="234" spans="3:16" ht="43" thickBot="1">
      <c r="C234" s="109" t="s">
        <v>16</v>
      </c>
      <c r="D234" s="110">
        <f>D213</f>
        <v>0</v>
      </c>
      <c r="E234" s="111" t="s">
        <v>10</v>
      </c>
      <c r="F234" s="110">
        <f t="shared" si="0"/>
        <v>0</v>
      </c>
      <c r="L234" s="127"/>
      <c r="M234" s="127"/>
      <c r="N234" s="127"/>
      <c r="O234" s="127"/>
      <c r="P234" s="127"/>
    </row>
    <row r="235" spans="3:16" ht="43" thickBot="1">
      <c r="C235" s="109" t="s">
        <v>17</v>
      </c>
      <c r="D235" s="112">
        <f>D211-D216</f>
        <v>0</v>
      </c>
      <c r="E235" s="111" t="s">
        <v>11</v>
      </c>
      <c r="F235" s="110">
        <f t="shared" si="0"/>
        <v>0</v>
      </c>
      <c r="L235" s="127"/>
      <c r="M235" s="127"/>
      <c r="N235" s="127"/>
      <c r="O235" s="127"/>
      <c r="P235" s="127"/>
    </row>
  </sheetData>
  <sheetProtection algorithmName="SHA-512" hashValue="BKiPBkJJ+60gHbi21uoALxgSRcCuH5v9cQC6PQ56CZEg8JT6wTiEBKJXubuVKq8jPPoUMQH3bxUKnjqF8ZLRVw==" saltValue="4JVq2nT4YbO6AIxt9yFg+Q==" spinCount="100000" sheet="1" objects="1" scenarios="1"/>
  <mergeCells count="11">
    <mergeCell ref="E2:E3"/>
    <mergeCell ref="F2:F3"/>
    <mergeCell ref="B189:P189"/>
    <mergeCell ref="B140:P140"/>
    <mergeCell ref="D43:H43"/>
    <mergeCell ref="C2:C3"/>
    <mergeCell ref="C12:H12"/>
    <mergeCell ref="D86:H86"/>
    <mergeCell ref="D92:H92"/>
    <mergeCell ref="C14:H14"/>
    <mergeCell ref="C26:H26"/>
  </mergeCells>
  <conditionalFormatting sqref="E228">
    <cfRule type="containsText" dxfId="78" priority="37" operator="containsText" text="Neudeliť">
      <formula>NOT(ISERROR(SEARCH("Neudeliť",E228)))</formula>
    </cfRule>
    <cfRule type="containsText" dxfId="77" priority="38" operator="containsText" text="Udeliť">
      <formula>NOT(ISERROR(SEARCH("Udeliť",E228)))</formula>
    </cfRule>
  </conditionalFormatting>
  <conditionalFormatting sqref="J15:J25 J27:J122 J124:J138">
    <cfRule type="containsText" dxfId="76" priority="29" operator="containsText" text="FX">
      <formula>NOT(ISERROR(SEARCH("FX",J15)))</formula>
    </cfRule>
    <cfRule type="containsText" dxfId="75" priority="30" operator="containsText" text="E">
      <formula>NOT(ISERROR(SEARCH("E",J15)))</formula>
    </cfRule>
    <cfRule type="containsText" dxfId="74" priority="31" operator="containsText" text="D">
      <formula>NOT(ISERROR(SEARCH("D",J15)))</formula>
    </cfRule>
    <cfRule type="containsText" dxfId="73" priority="32" operator="containsText" text="C">
      <formula>NOT(ISERROR(SEARCH("C",J15)))</formula>
    </cfRule>
    <cfRule type="containsText" dxfId="72" priority="33" operator="containsText" text="B">
      <formula>NOT(ISERROR(SEARCH("B",J15)))</formula>
    </cfRule>
    <cfRule type="containsText" dxfId="71" priority="34" operator="containsText" text="A">
      <formula>NOT(ISERROR(SEARCH("A",J15)))</formula>
    </cfRule>
  </conditionalFormatting>
  <conditionalFormatting sqref="I15:I25 I27:I122 I124:I138">
    <cfRule type="containsText" dxfId="70" priority="23" operator="containsText" text="FX">
      <formula>NOT(ISERROR(SEARCH("FX",I15)))</formula>
    </cfRule>
    <cfRule type="containsText" dxfId="69" priority="24" operator="containsText" text="E">
      <formula>NOT(ISERROR(SEARCH("E",I15)))</formula>
    </cfRule>
    <cfRule type="containsText" dxfId="68" priority="25" operator="containsText" text="D">
      <formula>NOT(ISERROR(SEARCH("D",I15)))</formula>
    </cfRule>
    <cfRule type="containsText" dxfId="67" priority="26" operator="containsText" text="C">
      <formula>NOT(ISERROR(SEARCH("C",I15)))</formula>
    </cfRule>
    <cfRule type="containsText" dxfId="66" priority="27" operator="containsText" text="B">
      <formula>NOT(ISERROR(SEARCH("B",I15)))</formula>
    </cfRule>
    <cfRule type="containsText" dxfId="65" priority="28" operator="containsText" text="A">
      <formula>NOT(ISERROR(SEARCH("A",I15)))</formula>
    </cfRule>
    <cfRule type="containsBlanks" dxfId="64" priority="39">
      <formula>LEN(TRIM(I15))=0</formula>
    </cfRule>
  </conditionalFormatting>
  <conditionalFormatting sqref="J15:J25 J27:J122 J124:J138">
    <cfRule type="containsText" dxfId="63" priority="19" operator="containsText" text="N">
      <formula>NOT(ISERROR(SEARCH("N",J15)))</formula>
    </cfRule>
  </conditionalFormatting>
  <conditionalFormatting sqref="I15:I25 I27:I122 I124:I138">
    <cfRule type="containsText" dxfId="62" priority="18" operator="containsText" text="N">
      <formula>NOT(ISERROR(SEARCH("N",I15)))</formula>
    </cfRule>
  </conditionalFormatting>
  <conditionalFormatting sqref="E179">
    <cfRule type="containsText" dxfId="61" priority="16" operator="containsText" text="Neudeliť">
      <formula>NOT(ISERROR(SEARCH("Neudeliť",E179)))</formula>
    </cfRule>
    <cfRule type="containsText" dxfId="60" priority="17" operator="containsText" text="Udeliť">
      <formula>NOT(ISERROR(SEARCH("Udeliť",E179)))</formula>
    </cfRule>
  </conditionalFormatting>
  <conditionalFormatting sqref="J123">
    <cfRule type="containsText" dxfId="59" priority="9" operator="containsText" text="FX">
      <formula>NOT(ISERROR(SEARCH("FX",J123)))</formula>
    </cfRule>
    <cfRule type="containsText" dxfId="58" priority="10" operator="containsText" text="E">
      <formula>NOT(ISERROR(SEARCH("E",J123)))</formula>
    </cfRule>
    <cfRule type="containsText" dxfId="57" priority="11" operator="containsText" text="D">
      <formula>NOT(ISERROR(SEARCH("D",J123)))</formula>
    </cfRule>
    <cfRule type="containsText" dxfId="56" priority="12" operator="containsText" text="C">
      <formula>NOT(ISERROR(SEARCH("C",J123)))</formula>
    </cfRule>
    <cfRule type="containsText" dxfId="55" priority="13" operator="containsText" text="B">
      <formula>NOT(ISERROR(SEARCH("B",J123)))</formula>
    </cfRule>
    <cfRule type="containsText" dxfId="54" priority="14" operator="containsText" text="A">
      <formula>NOT(ISERROR(SEARCH("A",J123)))</formula>
    </cfRule>
  </conditionalFormatting>
  <conditionalFormatting sqref="I123">
    <cfRule type="containsText" dxfId="53" priority="3" operator="containsText" text="FX">
      <formula>NOT(ISERROR(SEARCH("FX",I123)))</formula>
    </cfRule>
    <cfRule type="containsText" dxfId="52" priority="4" operator="containsText" text="E">
      <formula>NOT(ISERROR(SEARCH("E",I123)))</formula>
    </cfRule>
    <cfRule type="containsText" dxfId="51" priority="5" operator="containsText" text="D">
      <formula>NOT(ISERROR(SEARCH("D",I123)))</formula>
    </cfRule>
    <cfRule type="containsText" dxfId="50" priority="6" operator="containsText" text="C">
      <formula>NOT(ISERROR(SEARCH("C",I123)))</formula>
    </cfRule>
    <cfRule type="containsText" dxfId="49" priority="7" operator="containsText" text="B">
      <formula>NOT(ISERROR(SEARCH("B",I123)))</formula>
    </cfRule>
    <cfRule type="containsText" dxfId="48" priority="8" operator="containsText" text="A">
      <formula>NOT(ISERROR(SEARCH("A",I123)))</formula>
    </cfRule>
    <cfRule type="containsBlanks" dxfId="47" priority="15">
      <formula>LEN(TRIM(I123))=0</formula>
    </cfRule>
  </conditionalFormatting>
  <conditionalFormatting sqref="J123">
    <cfRule type="containsText" dxfId="46" priority="2" operator="containsText" text="N">
      <formula>NOT(ISERROR(SEARCH("N",J123)))</formula>
    </cfRule>
  </conditionalFormatting>
  <conditionalFormatting sqref="I123">
    <cfRule type="containsText" dxfId="45" priority="1" operator="containsText" text="N">
      <formula>NOT(ISERROR(SEARCH("N",I123)))</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classification!$A$2:$A$9</xm:f>
          </x14:formula1>
          <xm:sqref>I15:J25 I27:J138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workbookViewId="0">
      <pane ySplit="1" topLeftCell="A2" activePane="bottomLeft" state="frozen"/>
      <selection pane="bottomLeft" activeCell="G12" sqref="G12"/>
    </sheetView>
  </sheetViews>
  <sheetFormatPr baseColWidth="10" defaultColWidth="10.83203125" defaultRowHeight="16"/>
  <cols>
    <col min="1" max="1" width="3.6640625" style="7" customWidth="1"/>
    <col min="2" max="2" width="5.6640625" style="7" customWidth="1"/>
    <col min="3" max="3" width="12" style="7" customWidth="1"/>
    <col min="4" max="4" width="28" style="7" customWidth="1"/>
    <col min="5" max="5" width="26.83203125" style="7" customWidth="1"/>
    <col min="6" max="6" width="28.33203125" style="7" customWidth="1"/>
    <col min="7" max="7" width="26" style="7" customWidth="1"/>
    <col min="8" max="8" width="24.83203125" style="7" customWidth="1"/>
    <col min="9" max="9" width="16.33203125" style="7" customWidth="1"/>
    <col min="10" max="10" width="10.83203125" style="7" customWidth="1"/>
    <col min="11" max="11" width="10.83203125" style="7"/>
    <col min="12" max="12" width="13.33203125" style="7" customWidth="1"/>
    <col min="13" max="16384" width="10.83203125" style="7"/>
  </cols>
  <sheetData>
    <row r="1" spans="1:14" ht="56">
      <c r="A1" s="46" t="s">
        <v>270</v>
      </c>
      <c r="B1" s="167" t="s">
        <v>802</v>
      </c>
      <c r="C1" s="167" t="s">
        <v>803</v>
      </c>
      <c r="D1" s="42" t="s">
        <v>20</v>
      </c>
      <c r="E1" s="42" t="s">
        <v>21</v>
      </c>
      <c r="F1" s="42" t="s">
        <v>22</v>
      </c>
      <c r="G1" s="174" t="s">
        <v>658</v>
      </c>
      <c r="H1" s="175" t="s">
        <v>660</v>
      </c>
      <c r="I1" s="175" t="s">
        <v>100</v>
      </c>
      <c r="J1" s="176" t="s">
        <v>101</v>
      </c>
      <c r="K1" s="176" t="s">
        <v>102</v>
      </c>
      <c r="L1" s="176" t="s">
        <v>104</v>
      </c>
      <c r="M1" s="176" t="s">
        <v>105</v>
      </c>
      <c r="N1" s="175" t="s">
        <v>106</v>
      </c>
    </row>
    <row r="2" spans="1:14">
      <c r="C2" s="206" t="s">
        <v>83</v>
      </c>
      <c r="D2" s="173" t="s">
        <v>84</v>
      </c>
      <c r="E2" s="206" t="s">
        <v>86</v>
      </c>
      <c r="F2" s="206" t="s">
        <v>87</v>
      </c>
    </row>
    <row r="3" spans="1:14" ht="17" thickBot="1">
      <c r="C3" s="207"/>
      <c r="D3" s="8" t="s">
        <v>85</v>
      </c>
      <c r="E3" s="207"/>
      <c r="F3" s="207"/>
    </row>
    <row r="4" spans="1:14" ht="17" thickBot="1">
      <c r="C4" s="9" t="s">
        <v>0</v>
      </c>
      <c r="D4" s="10">
        <v>1</v>
      </c>
      <c r="E4" s="11">
        <v>20</v>
      </c>
      <c r="F4" s="11" t="s">
        <v>88</v>
      </c>
    </row>
    <row r="5" spans="1:14" ht="17" thickBot="1">
      <c r="C5" s="9" t="s">
        <v>1</v>
      </c>
      <c r="D5" s="11" t="s">
        <v>89</v>
      </c>
      <c r="E5" s="11">
        <v>15</v>
      </c>
      <c r="F5" s="11" t="s">
        <v>90</v>
      </c>
    </row>
    <row r="6" spans="1:14" ht="17" thickBot="1">
      <c r="C6" s="9" t="s">
        <v>2</v>
      </c>
      <c r="D6" s="11" t="s">
        <v>91</v>
      </c>
      <c r="E6" s="11">
        <v>10</v>
      </c>
      <c r="F6" s="11" t="s">
        <v>90</v>
      </c>
    </row>
    <row r="7" spans="1:14" ht="17" thickBot="1">
      <c r="C7" s="9" t="s">
        <v>3</v>
      </c>
      <c r="D7" s="11" t="s">
        <v>92</v>
      </c>
      <c r="E7" s="11">
        <v>5</v>
      </c>
      <c r="F7" s="11" t="s">
        <v>90</v>
      </c>
    </row>
    <row r="8" spans="1:14" ht="33" thickBot="1">
      <c r="C8" s="9" t="s">
        <v>4</v>
      </c>
      <c r="D8" s="11" t="s">
        <v>93</v>
      </c>
      <c r="E8" s="178" t="s">
        <v>805</v>
      </c>
      <c r="F8" s="11" t="s">
        <v>94</v>
      </c>
    </row>
    <row r="9" spans="1:14" ht="33" thickBot="1">
      <c r="C9" s="9" t="s">
        <v>5</v>
      </c>
      <c r="D9" s="11" t="s">
        <v>95</v>
      </c>
      <c r="E9" s="11" t="s">
        <v>96</v>
      </c>
      <c r="F9" s="11" t="s">
        <v>97</v>
      </c>
    </row>
    <row r="10" spans="1:14">
      <c r="C10" s="35"/>
      <c r="D10" s="35"/>
      <c r="E10" s="35"/>
      <c r="F10" s="35"/>
    </row>
    <row r="12" spans="1:14" ht="63" customHeight="1">
      <c r="A12" s="46"/>
      <c r="B12" s="209" t="s">
        <v>634</v>
      </c>
      <c r="C12" s="210"/>
      <c r="D12" s="210"/>
      <c r="E12" s="210"/>
      <c r="F12" s="211"/>
      <c r="G12" s="12" t="s">
        <v>628</v>
      </c>
      <c r="H12" s="13" t="s">
        <v>99</v>
      </c>
      <c r="I12" s="13" t="s">
        <v>99</v>
      </c>
      <c r="J12" s="14" t="s">
        <v>629</v>
      </c>
      <c r="K12" s="14" t="s">
        <v>629</v>
      </c>
      <c r="L12" s="14" t="s">
        <v>629</v>
      </c>
      <c r="M12" s="14" t="s">
        <v>629</v>
      </c>
      <c r="N12" s="13" t="s">
        <v>99</v>
      </c>
    </row>
    <row r="13" spans="1:14" ht="56">
      <c r="A13" s="46" t="s">
        <v>270</v>
      </c>
      <c r="B13" s="167" t="s">
        <v>802</v>
      </c>
      <c r="C13" s="167" t="s">
        <v>803</v>
      </c>
      <c r="D13" s="42" t="s">
        <v>20</v>
      </c>
      <c r="E13" s="42" t="s">
        <v>21</v>
      </c>
      <c r="F13" s="42" t="s">
        <v>22</v>
      </c>
      <c r="G13" s="39" t="s">
        <v>658</v>
      </c>
      <c r="H13" s="40" t="s">
        <v>660</v>
      </c>
      <c r="I13" s="40" t="s">
        <v>100</v>
      </c>
      <c r="J13" s="41" t="s">
        <v>101</v>
      </c>
      <c r="K13" s="41" t="s">
        <v>102</v>
      </c>
      <c r="L13" s="41" t="s">
        <v>104</v>
      </c>
      <c r="M13" s="41" t="s">
        <v>105</v>
      </c>
      <c r="N13" s="40" t="s">
        <v>106</v>
      </c>
    </row>
    <row r="14" spans="1:14" ht="112">
      <c r="A14" s="45">
        <v>1</v>
      </c>
      <c r="B14" s="45">
        <v>1</v>
      </c>
      <c r="C14" s="44" t="s">
        <v>675</v>
      </c>
      <c r="D14" s="44" t="s">
        <v>61</v>
      </c>
      <c r="E14" s="44" t="s">
        <v>62</v>
      </c>
      <c r="F14" s="44" t="s">
        <v>62</v>
      </c>
      <c r="G14" s="177"/>
      <c r="H14" s="177"/>
      <c r="I14" s="63"/>
      <c r="J14" s="63"/>
      <c r="K14" s="63"/>
      <c r="L14" s="63"/>
      <c r="M14" s="63"/>
      <c r="N14" s="63"/>
    </row>
    <row r="15" spans="1:14" ht="48">
      <c r="A15" s="45">
        <v>2</v>
      </c>
      <c r="B15" s="45">
        <v>2</v>
      </c>
      <c r="C15" s="44" t="s">
        <v>676</v>
      </c>
      <c r="D15" s="44" t="s">
        <v>63</v>
      </c>
      <c r="E15" s="44" t="s">
        <v>65</v>
      </c>
      <c r="F15" s="44" t="s">
        <v>64</v>
      </c>
      <c r="G15" s="177"/>
      <c r="H15" s="177"/>
      <c r="I15" s="63"/>
      <c r="J15" s="63"/>
      <c r="K15" s="63"/>
      <c r="L15" s="63"/>
      <c r="M15" s="63"/>
      <c r="N15" s="63"/>
    </row>
    <row r="16" spans="1:14" ht="144">
      <c r="A16" s="45">
        <v>3</v>
      </c>
      <c r="B16" s="45">
        <v>3.1</v>
      </c>
      <c r="C16" s="44" t="s">
        <v>677</v>
      </c>
      <c r="D16" s="44" t="s">
        <v>66</v>
      </c>
      <c r="E16" s="44" t="s">
        <v>68</v>
      </c>
      <c r="F16" s="44" t="s">
        <v>67</v>
      </c>
      <c r="G16" s="177"/>
      <c r="H16" s="177"/>
      <c r="I16" s="63"/>
      <c r="J16" s="63"/>
      <c r="K16" s="63"/>
      <c r="L16" s="63"/>
      <c r="M16" s="63"/>
      <c r="N16" s="63"/>
    </row>
    <row r="17" spans="1:14" ht="160">
      <c r="A17" s="45">
        <v>4</v>
      </c>
      <c r="B17" s="45">
        <v>3.2</v>
      </c>
      <c r="C17" s="44" t="s">
        <v>677</v>
      </c>
      <c r="D17" s="44" t="s">
        <v>69</v>
      </c>
      <c r="E17" s="44" t="s">
        <v>69</v>
      </c>
      <c r="F17" s="44" t="s">
        <v>70</v>
      </c>
      <c r="G17" s="177"/>
      <c r="H17" s="177"/>
      <c r="I17" s="63"/>
      <c r="J17" s="63"/>
      <c r="K17" s="63"/>
      <c r="L17" s="63"/>
      <c r="M17" s="63"/>
      <c r="N17" s="63"/>
    </row>
    <row r="18" spans="1:14" ht="144">
      <c r="A18" s="45">
        <v>5</v>
      </c>
      <c r="B18" s="45">
        <v>3.3</v>
      </c>
      <c r="C18" s="44" t="s">
        <v>23</v>
      </c>
      <c r="D18" s="44" t="s">
        <v>71</v>
      </c>
      <c r="E18" s="44" t="s">
        <v>72</v>
      </c>
      <c r="F18" s="62" t="s">
        <v>73</v>
      </c>
      <c r="G18" s="177"/>
      <c r="H18" s="177"/>
      <c r="I18" s="63"/>
      <c r="J18" s="63"/>
      <c r="K18" s="63"/>
      <c r="L18" s="63"/>
      <c r="M18" s="63"/>
      <c r="N18" s="63"/>
    </row>
    <row r="19" spans="1:14" ht="224">
      <c r="A19" s="45">
        <v>6</v>
      </c>
      <c r="B19" s="45">
        <v>4.0999999999999996</v>
      </c>
      <c r="C19" s="44" t="s">
        <v>804</v>
      </c>
      <c r="D19" s="44" t="s">
        <v>75</v>
      </c>
      <c r="E19" s="44" t="s">
        <v>74</v>
      </c>
      <c r="F19" s="44" t="s">
        <v>76</v>
      </c>
      <c r="G19" s="177"/>
      <c r="H19" s="177"/>
      <c r="I19" s="63"/>
      <c r="J19" s="63"/>
      <c r="K19" s="63"/>
      <c r="L19" s="63"/>
      <c r="M19" s="63"/>
      <c r="N19" s="63"/>
    </row>
    <row r="20" spans="1:14" ht="176">
      <c r="A20" s="45">
        <v>7</v>
      </c>
      <c r="B20" s="45">
        <v>4.2</v>
      </c>
      <c r="C20" s="44" t="s">
        <v>804</v>
      </c>
      <c r="D20" s="44" t="s">
        <v>77</v>
      </c>
      <c r="E20" s="44" t="s">
        <v>45</v>
      </c>
      <c r="F20" s="44" t="s">
        <v>45</v>
      </c>
      <c r="G20" s="177"/>
      <c r="H20" s="177"/>
      <c r="I20" s="63"/>
      <c r="J20" s="63"/>
      <c r="K20" s="63"/>
      <c r="L20" s="63"/>
      <c r="M20" s="63"/>
      <c r="N20" s="63"/>
    </row>
    <row r="21" spans="1:14" ht="192">
      <c r="A21" s="45">
        <v>8</v>
      </c>
      <c r="B21" s="45">
        <v>4.3</v>
      </c>
      <c r="C21" s="44" t="s">
        <v>804</v>
      </c>
      <c r="D21" s="44" t="s">
        <v>78</v>
      </c>
      <c r="E21" s="44" t="s">
        <v>79</v>
      </c>
      <c r="F21" s="62" t="s">
        <v>79</v>
      </c>
      <c r="G21" s="177"/>
      <c r="H21" s="177"/>
      <c r="I21" s="63"/>
      <c r="J21" s="63"/>
      <c r="K21" s="63"/>
      <c r="L21" s="63"/>
      <c r="M21" s="63"/>
      <c r="N21" s="63"/>
    </row>
    <row r="22" spans="1:14" ht="64">
      <c r="A22" s="45">
        <v>9</v>
      </c>
      <c r="B22" s="45">
        <v>5</v>
      </c>
      <c r="C22" s="44" t="s">
        <v>680</v>
      </c>
      <c r="D22" s="44" t="s">
        <v>56</v>
      </c>
      <c r="E22" s="44" t="s">
        <v>80</v>
      </c>
      <c r="F22" s="44" t="s">
        <v>57</v>
      </c>
      <c r="G22" s="177"/>
      <c r="H22" s="177"/>
      <c r="I22" s="63"/>
      <c r="J22" s="63"/>
      <c r="K22" s="63"/>
      <c r="L22" s="63"/>
      <c r="M22" s="63"/>
      <c r="N22" s="63"/>
    </row>
    <row r="23" spans="1:14" ht="48">
      <c r="A23" s="45">
        <v>10</v>
      </c>
      <c r="B23" s="45">
        <v>6</v>
      </c>
      <c r="C23" s="43" t="s">
        <v>681</v>
      </c>
      <c r="D23" s="43" t="s">
        <v>59</v>
      </c>
      <c r="E23" s="43" t="s">
        <v>59</v>
      </c>
      <c r="F23" s="43" t="s">
        <v>26</v>
      </c>
      <c r="G23" s="177"/>
      <c r="H23" s="177"/>
      <c r="I23" s="63"/>
      <c r="J23" s="63"/>
      <c r="K23" s="63"/>
      <c r="L23" s="63"/>
      <c r="M23" s="63"/>
      <c r="N23" s="63"/>
    </row>
    <row r="25" spans="1:14" ht="33" customHeight="1">
      <c r="B25" s="205" t="s">
        <v>632</v>
      </c>
      <c r="C25" s="205"/>
      <c r="D25" s="205"/>
      <c r="E25" s="205"/>
      <c r="F25" s="205"/>
      <c r="G25" s="205"/>
      <c r="H25" s="205"/>
      <c r="I25" s="205"/>
      <c r="J25" s="205"/>
      <c r="K25" s="205"/>
      <c r="L25" s="205"/>
      <c r="M25" s="205"/>
      <c r="N25" s="205"/>
    </row>
    <row r="26" spans="1:14">
      <c r="C26" s="35"/>
      <c r="D26" s="35"/>
      <c r="E26" s="35"/>
      <c r="F26" s="35"/>
    </row>
    <row r="27" spans="1:14">
      <c r="C27" s="6" t="s">
        <v>631</v>
      </c>
      <c r="D27" s="49"/>
      <c r="E27" s="4"/>
      <c r="F27" s="4"/>
      <c r="G27" s="4"/>
      <c r="H27" s="4"/>
      <c r="I27" s="4"/>
      <c r="J27" s="4"/>
      <c r="K27"/>
    </row>
    <row r="28" spans="1:14">
      <c r="C28" s="56" t="s">
        <v>0</v>
      </c>
      <c r="D28" s="57">
        <v>20</v>
      </c>
      <c r="E28" s="57" t="s">
        <v>285</v>
      </c>
      <c r="F28"/>
      <c r="G28"/>
      <c r="H28"/>
      <c r="I28"/>
      <c r="J28"/>
      <c r="K28"/>
    </row>
    <row r="29" spans="1:14">
      <c r="C29" s="56" t="s">
        <v>1</v>
      </c>
      <c r="D29" s="57">
        <v>15</v>
      </c>
      <c r="E29" s="57" t="s">
        <v>285</v>
      </c>
      <c r="F29"/>
      <c r="G29"/>
      <c r="H29"/>
      <c r="I29"/>
      <c r="J29"/>
      <c r="K29"/>
    </row>
    <row r="30" spans="1:14">
      <c r="C30" s="56" t="s">
        <v>2</v>
      </c>
      <c r="D30" s="57">
        <v>10</v>
      </c>
      <c r="E30" s="57" t="s">
        <v>285</v>
      </c>
      <c r="F30"/>
      <c r="G30"/>
      <c r="H30"/>
      <c r="I30"/>
      <c r="J30"/>
      <c r="K30"/>
    </row>
    <row r="31" spans="1:14">
      <c r="C31" s="56" t="s">
        <v>3</v>
      </c>
      <c r="D31" s="57">
        <v>5</v>
      </c>
      <c r="E31" s="57" t="s">
        <v>285</v>
      </c>
      <c r="F31"/>
      <c r="G31"/>
      <c r="H31"/>
      <c r="I31"/>
      <c r="J31"/>
      <c r="K31"/>
    </row>
    <row r="32" spans="1:14">
      <c r="C32" s="56" t="s">
        <v>4</v>
      </c>
      <c r="D32" s="58">
        <v>-0.1</v>
      </c>
      <c r="E32" s="57" t="s">
        <v>285</v>
      </c>
      <c r="F32"/>
      <c r="G32"/>
      <c r="H32"/>
      <c r="I32"/>
      <c r="J32"/>
      <c r="K32"/>
    </row>
    <row r="33" spans="3:11">
      <c r="C33" s="56" t="s">
        <v>5</v>
      </c>
      <c r="D33" s="58">
        <v>-0.5</v>
      </c>
      <c r="E33" s="57" t="s">
        <v>285</v>
      </c>
      <c r="F33"/>
      <c r="G33"/>
      <c r="H33"/>
      <c r="I33"/>
      <c r="J33"/>
      <c r="K33"/>
    </row>
    <row r="34" spans="3:11">
      <c r="C34"/>
      <c r="D34"/>
      <c r="E34"/>
      <c r="F34"/>
      <c r="G34"/>
      <c r="H34"/>
      <c r="I34"/>
      <c r="J34"/>
      <c r="K34"/>
    </row>
    <row r="35" spans="3:11">
      <c r="C35" s="54" t="s">
        <v>286</v>
      </c>
      <c r="D35" s="119">
        <f>COUNTIF(G14:G23,"A")</f>
        <v>0</v>
      </c>
      <c r="E35" s="55"/>
      <c r="F35"/>
      <c r="G35"/>
      <c r="H35"/>
      <c r="I35"/>
      <c r="J35"/>
      <c r="K35"/>
    </row>
    <row r="36" spans="3:11">
      <c r="C36" s="54" t="s">
        <v>287</v>
      </c>
      <c r="D36" s="119">
        <f>COUNTIF(G14:G23,"B")</f>
        <v>0</v>
      </c>
      <c r="E36" s="55"/>
      <c r="F36"/>
      <c r="G36"/>
      <c r="H36"/>
      <c r="I36"/>
      <c r="J36"/>
      <c r="K36"/>
    </row>
    <row r="37" spans="3:11">
      <c r="C37" s="54" t="s">
        <v>288</v>
      </c>
      <c r="D37" s="119">
        <f>COUNTIF(G14:G23,"C")</f>
        <v>0</v>
      </c>
      <c r="E37" s="55"/>
      <c r="F37"/>
      <c r="G37"/>
      <c r="H37"/>
      <c r="I37"/>
      <c r="J37"/>
      <c r="K37"/>
    </row>
    <row r="38" spans="3:11">
      <c r="C38" s="54" t="s">
        <v>289</v>
      </c>
      <c r="D38" s="119">
        <f>COUNTIF(G14:G23,"D")</f>
        <v>0</v>
      </c>
      <c r="E38" s="55"/>
      <c r="F38"/>
      <c r="G38"/>
      <c r="H38"/>
      <c r="I38"/>
      <c r="J38"/>
      <c r="K38"/>
    </row>
    <row r="39" spans="3:11">
      <c r="C39" s="54" t="s">
        <v>290</v>
      </c>
      <c r="D39" s="119">
        <f>COUNTIF(G14:G23,"E")</f>
        <v>0</v>
      </c>
      <c r="E39" s="55"/>
      <c r="F39"/>
      <c r="G39"/>
      <c r="H39"/>
      <c r="I39"/>
      <c r="J39"/>
      <c r="K39"/>
    </row>
    <row r="40" spans="3:11">
      <c r="C40" s="54" t="s">
        <v>291</v>
      </c>
      <c r="D40" s="119">
        <f>COUNTIF(G14:G23,"FX")</f>
        <v>0</v>
      </c>
      <c r="E40" s="55"/>
      <c r="F40"/>
      <c r="G40"/>
      <c r="H40"/>
      <c r="I40"/>
      <c r="J40"/>
      <c r="K40"/>
    </row>
    <row r="41" spans="3:11">
      <c r="C41" s="54" t="s">
        <v>292</v>
      </c>
      <c r="D41" s="119">
        <f>COUNTIF(G14:G23,"N/A")</f>
        <v>0</v>
      </c>
      <c r="E41" s="55"/>
      <c r="F41"/>
      <c r="G41"/>
      <c r="H41"/>
      <c r="I41"/>
      <c r="J41"/>
      <c r="K41"/>
    </row>
    <row r="42" spans="3:11">
      <c r="C42"/>
      <c r="D42" s="120"/>
      <c r="E42"/>
      <c r="F42"/>
      <c r="G42"/>
      <c r="H42"/>
      <c r="I42"/>
      <c r="J42"/>
      <c r="K42"/>
    </row>
    <row r="43" spans="3:11">
      <c r="C43" s="3"/>
      <c r="D43" s="121"/>
      <c r="E43" t="s">
        <v>618</v>
      </c>
      <c r="F43"/>
      <c r="G43"/>
      <c r="H43"/>
      <c r="I43"/>
      <c r="J43"/>
      <c r="K43"/>
    </row>
    <row r="44" spans="3:11" ht="28">
      <c r="C44" s="96" t="s">
        <v>282</v>
      </c>
      <c r="D44" s="118">
        <f>COUNTA(G14:G23)</f>
        <v>0</v>
      </c>
      <c r="E44" s="181"/>
      <c r="F44" s="2"/>
      <c r="G44"/>
      <c r="H44"/>
      <c r="I44"/>
      <c r="J44"/>
      <c r="K44"/>
    </row>
    <row r="45" spans="3:11" ht="42">
      <c r="C45" s="99" t="s">
        <v>283</v>
      </c>
      <c r="D45" s="118">
        <f>COUNTIF(G14:G23,"N/A")</f>
        <v>0</v>
      </c>
      <c r="E45" s="181"/>
      <c r="F45" s="2"/>
      <c r="G45"/>
      <c r="H45"/>
      <c r="I45"/>
      <c r="J45"/>
      <c r="K45"/>
    </row>
    <row r="46" spans="3:11" ht="42">
      <c r="C46" s="99" t="s">
        <v>296</v>
      </c>
      <c r="D46" s="118">
        <f>SUM(D35:D40)</f>
        <v>0</v>
      </c>
      <c r="E46" s="181">
        <f>A23-D41</f>
        <v>10</v>
      </c>
      <c r="F46"/>
      <c r="G46"/>
      <c r="H46"/>
      <c r="I46"/>
      <c r="J46"/>
      <c r="K46"/>
    </row>
    <row r="47" spans="3:11" ht="42">
      <c r="C47" s="96" t="s">
        <v>284</v>
      </c>
      <c r="D47" s="118">
        <f>D46*D28</f>
        <v>0</v>
      </c>
      <c r="E47" s="181">
        <f>(E46-D41)*D28</f>
        <v>200</v>
      </c>
      <c r="F47"/>
      <c r="G47"/>
      <c r="H47"/>
      <c r="I47"/>
      <c r="J47"/>
      <c r="K47"/>
    </row>
    <row r="48" spans="3:11" ht="28">
      <c r="C48" s="180" t="s">
        <v>807</v>
      </c>
      <c r="D48" s="118">
        <f>D47+(D47/100)*D32*D39*100</f>
        <v>0</v>
      </c>
      <c r="E48" s="181"/>
      <c r="F48"/>
      <c r="G48"/>
      <c r="H48"/>
      <c r="I48"/>
      <c r="J48"/>
      <c r="K48"/>
    </row>
    <row r="49" spans="3:12" ht="42">
      <c r="C49" s="180" t="s">
        <v>806</v>
      </c>
      <c r="D49" s="116">
        <f>(D47/100)*(D39*D32*100)</f>
        <v>0</v>
      </c>
      <c r="E49" s="181"/>
      <c r="F49"/>
      <c r="G49"/>
      <c r="H49"/>
      <c r="I49"/>
      <c r="J49"/>
      <c r="K49"/>
    </row>
    <row r="50" spans="3:12" ht="42">
      <c r="C50" s="180" t="s">
        <v>808</v>
      </c>
      <c r="D50" s="116">
        <f>(D48/100)*(D40*D33*100)</f>
        <v>0</v>
      </c>
      <c r="E50" s="181"/>
      <c r="F50"/>
      <c r="G50"/>
      <c r="H50"/>
      <c r="I50"/>
      <c r="J50"/>
      <c r="K50"/>
    </row>
    <row r="51" spans="3:12">
      <c r="C51" s="5"/>
      <c r="D51"/>
      <c r="E51"/>
      <c r="F51"/>
      <c r="G51"/>
      <c r="H51"/>
      <c r="I51"/>
      <c r="J51"/>
      <c r="K51"/>
    </row>
    <row r="52" spans="3:12" ht="28">
      <c r="C52" s="51" t="s">
        <v>293</v>
      </c>
      <c r="D52" s="116">
        <f>D48+D50</f>
        <v>0</v>
      </c>
      <c r="E52" s="52"/>
      <c r="F52"/>
      <c r="G52"/>
      <c r="H52"/>
      <c r="I52"/>
      <c r="J52"/>
      <c r="K52"/>
    </row>
    <row r="53" spans="3:12" ht="42">
      <c r="C53" s="53" t="s">
        <v>294</v>
      </c>
      <c r="D53" s="116">
        <f>D52/E47*100</f>
        <v>0</v>
      </c>
      <c r="E53" s="52"/>
      <c r="F53"/>
      <c r="G53"/>
      <c r="H53"/>
      <c r="I53"/>
      <c r="J53"/>
      <c r="K53"/>
    </row>
    <row r="54" spans="3:12" ht="42">
      <c r="C54" s="51" t="s">
        <v>295</v>
      </c>
      <c r="D54" s="118">
        <f>D35</f>
        <v>0</v>
      </c>
      <c r="E54" s="52"/>
      <c r="F54"/>
      <c r="G54"/>
      <c r="H54"/>
      <c r="I54"/>
      <c r="J54"/>
      <c r="K54"/>
    </row>
    <row r="55" spans="3:12" ht="28">
      <c r="C55" s="53" t="s">
        <v>297</v>
      </c>
      <c r="D55" s="118">
        <f>D36+D37+D38</f>
        <v>0</v>
      </c>
      <c r="E55" s="52"/>
      <c r="F55"/>
      <c r="G55"/>
      <c r="H55"/>
      <c r="I55"/>
      <c r="J55"/>
      <c r="K55"/>
    </row>
    <row r="56" spans="3:12" ht="28">
      <c r="C56" s="53" t="s">
        <v>298</v>
      </c>
      <c r="D56" s="118">
        <f>D39</f>
        <v>0</v>
      </c>
      <c r="E56" s="52"/>
      <c r="F56"/>
      <c r="G56"/>
      <c r="H56"/>
      <c r="I56"/>
      <c r="J56"/>
      <c r="K56"/>
    </row>
    <row r="57" spans="3:12" ht="28">
      <c r="C57" s="53" t="s">
        <v>299</v>
      </c>
      <c r="D57" s="118">
        <f>D40</f>
        <v>0</v>
      </c>
      <c r="E57" s="52"/>
      <c r="F57"/>
      <c r="G57"/>
      <c r="H57"/>
      <c r="I57"/>
      <c r="J57"/>
      <c r="K57"/>
    </row>
    <row r="60" spans="3:12" ht="21">
      <c r="C60" s="59"/>
      <c r="D60" s="60" t="s">
        <v>276</v>
      </c>
      <c r="E60" s="133"/>
      <c r="F60" s="59"/>
      <c r="H60" s="47"/>
    </row>
    <row r="61" spans="3:12" ht="24">
      <c r="C61" s="59"/>
      <c r="D61" s="61" t="s">
        <v>300</v>
      </c>
      <c r="E61" s="134" t="str">
        <f>IF(D57&lt;classification!L3,classification!H2,classification!H3)</f>
        <v>vyhovel</v>
      </c>
      <c r="F61" s="59"/>
      <c r="J61" s="48"/>
    </row>
    <row r="62" spans="3:12" ht="28" customHeight="1">
      <c r="C62" s="59"/>
      <c r="D62" s="61" t="s">
        <v>301</v>
      </c>
      <c r="E62" s="134" t="str">
        <f>IF(D56&lt;classification!N4,classification!H2,classification!H3)</f>
        <v>vyhovel</v>
      </c>
      <c r="F62" s="59"/>
      <c r="I62" s="48"/>
      <c r="L62" s="50"/>
    </row>
    <row r="63" spans="3:12" ht="18">
      <c r="C63" s="59"/>
      <c r="D63" s="59" t="s">
        <v>281</v>
      </c>
      <c r="E63" s="134" t="str">
        <f>IF(D53&lt;classification!J2,classification!H3,classification!H2)</f>
        <v>nevyhovel</v>
      </c>
      <c r="F63" s="59"/>
    </row>
    <row r="64" spans="3:12" ht="25">
      <c r="C64" s="59"/>
      <c r="D64" s="59" t="s">
        <v>278</v>
      </c>
      <c r="E64" s="135" t="str">
        <f>IF(AND(E61=classification!H2,E62=classification!H2,E63=classification!H2),classification!Q2,classification!Q3)</f>
        <v>Neudeliť certifikát</v>
      </c>
      <c r="F64" s="59"/>
    </row>
    <row r="66" spans="2:14">
      <c r="C66" s="136"/>
      <c r="D66" s="2"/>
      <c r="E66" s="136"/>
      <c r="F66" s="137"/>
    </row>
    <row r="67" spans="2:14">
      <c r="C67" s="136"/>
      <c r="D67" s="2"/>
      <c r="E67" s="136"/>
      <c r="F67" s="137"/>
    </row>
    <row r="68" spans="2:14">
      <c r="C68" s="136"/>
      <c r="D68" s="2"/>
      <c r="E68" s="136"/>
      <c r="F68" s="2"/>
    </row>
    <row r="69" spans="2:14">
      <c r="C69" s="136"/>
      <c r="D69" s="2"/>
      <c r="E69" s="136"/>
      <c r="F69" s="2"/>
    </row>
    <row r="70" spans="2:14">
      <c r="C70" s="136"/>
      <c r="D70" s="2"/>
      <c r="E70" s="136"/>
      <c r="F70" s="2"/>
    </row>
    <row r="71" spans="2:14">
      <c r="C71" s="136"/>
      <c r="D71" s="137"/>
      <c r="E71" s="136"/>
      <c r="F71" s="2"/>
    </row>
    <row r="75" spans="2:14" ht="33" customHeight="1">
      <c r="B75" s="208" t="s">
        <v>302</v>
      </c>
      <c r="C75" s="208"/>
      <c r="D75" s="208"/>
      <c r="E75" s="208"/>
      <c r="F75" s="208"/>
      <c r="G75" s="208"/>
      <c r="H75" s="208"/>
      <c r="I75" s="208"/>
      <c r="J75" s="208"/>
      <c r="K75" s="208"/>
      <c r="L75" s="208"/>
      <c r="M75" s="208"/>
      <c r="N75" s="208"/>
    </row>
    <row r="76" spans="2:14">
      <c r="C76" s="35"/>
      <c r="D76" s="35"/>
      <c r="E76" s="35"/>
      <c r="F76" s="35"/>
    </row>
    <row r="77" spans="2:14">
      <c r="C77" s="6" t="s">
        <v>631</v>
      </c>
      <c r="D77" s="49"/>
      <c r="E77" s="4"/>
      <c r="F77" s="4"/>
      <c r="G77" s="4"/>
      <c r="H77" s="4"/>
      <c r="I77" s="4"/>
      <c r="J77" s="4"/>
      <c r="K77"/>
    </row>
    <row r="78" spans="2:14">
      <c r="C78" s="56" t="s">
        <v>0</v>
      </c>
      <c r="D78" s="57">
        <v>20</v>
      </c>
      <c r="E78" s="57" t="s">
        <v>285</v>
      </c>
      <c r="F78"/>
      <c r="G78"/>
      <c r="H78"/>
      <c r="I78"/>
      <c r="J78"/>
      <c r="K78"/>
    </row>
    <row r="79" spans="2:14">
      <c r="C79" s="56" t="s">
        <v>1</v>
      </c>
      <c r="D79" s="57">
        <v>15</v>
      </c>
      <c r="E79" s="57" t="s">
        <v>285</v>
      </c>
      <c r="F79"/>
      <c r="G79"/>
      <c r="H79"/>
      <c r="I79"/>
      <c r="J79"/>
      <c r="K79"/>
    </row>
    <row r="80" spans="2:14">
      <c r="C80" s="56" t="s">
        <v>2</v>
      </c>
      <c r="D80" s="57">
        <v>10</v>
      </c>
      <c r="E80" s="57" t="s">
        <v>285</v>
      </c>
      <c r="F80"/>
      <c r="G80"/>
      <c r="H80"/>
      <c r="I80"/>
      <c r="J80"/>
      <c r="K80"/>
    </row>
    <row r="81" spans="3:11">
      <c r="C81" s="56" t="s">
        <v>3</v>
      </c>
      <c r="D81" s="57">
        <v>5</v>
      </c>
      <c r="E81" s="57" t="s">
        <v>285</v>
      </c>
      <c r="F81"/>
      <c r="G81"/>
      <c r="H81"/>
      <c r="I81"/>
      <c r="J81"/>
      <c r="K81"/>
    </row>
    <row r="82" spans="3:11">
      <c r="C82" s="56" t="s">
        <v>4</v>
      </c>
      <c r="D82" s="57">
        <v>-25</v>
      </c>
      <c r="E82" s="57" t="s">
        <v>285</v>
      </c>
      <c r="F82"/>
      <c r="G82"/>
      <c r="H82"/>
      <c r="I82"/>
      <c r="J82"/>
      <c r="K82"/>
    </row>
    <row r="83" spans="3:11">
      <c r="C83" s="56" t="s">
        <v>5</v>
      </c>
      <c r="D83" s="58">
        <v>-0.5</v>
      </c>
      <c r="E83" s="57" t="s">
        <v>285</v>
      </c>
      <c r="F83"/>
      <c r="G83"/>
      <c r="H83"/>
      <c r="I83"/>
      <c r="J83"/>
      <c r="K83"/>
    </row>
    <row r="84" spans="3:11">
      <c r="C84"/>
      <c r="D84"/>
      <c r="E84"/>
      <c r="F84"/>
      <c r="G84"/>
      <c r="H84"/>
      <c r="I84"/>
      <c r="J84"/>
      <c r="K84"/>
    </row>
    <row r="85" spans="3:11">
      <c r="C85" s="54" t="s">
        <v>286</v>
      </c>
      <c r="D85" s="119">
        <f>COUNTIF(H14:H23,"A")</f>
        <v>0</v>
      </c>
      <c r="E85" s="55"/>
      <c r="F85"/>
      <c r="G85"/>
      <c r="H85"/>
      <c r="I85"/>
      <c r="J85"/>
      <c r="K85"/>
    </row>
    <row r="86" spans="3:11">
      <c r="C86" s="54" t="s">
        <v>287</v>
      </c>
      <c r="D86" s="119">
        <f>COUNTIF(H14:H23,"B")</f>
        <v>0</v>
      </c>
      <c r="E86" s="55"/>
      <c r="F86"/>
      <c r="G86"/>
      <c r="H86"/>
      <c r="I86"/>
      <c r="J86"/>
      <c r="K86"/>
    </row>
    <row r="87" spans="3:11">
      <c r="C87" s="54" t="s">
        <v>288</v>
      </c>
      <c r="D87" s="119">
        <f>COUNTIF(H14:H23,"C")</f>
        <v>0</v>
      </c>
      <c r="E87" s="55"/>
      <c r="F87"/>
      <c r="G87"/>
      <c r="H87"/>
      <c r="I87"/>
      <c r="J87"/>
      <c r="K87"/>
    </row>
    <row r="88" spans="3:11">
      <c r="C88" s="54" t="s">
        <v>289</v>
      </c>
      <c r="D88" s="119">
        <f>COUNTIF(H14:H23,"D")</f>
        <v>0</v>
      </c>
      <c r="E88" s="55"/>
      <c r="F88"/>
      <c r="G88"/>
      <c r="H88"/>
      <c r="I88"/>
      <c r="J88"/>
      <c r="K88"/>
    </row>
    <row r="89" spans="3:11">
      <c r="C89" s="54" t="s">
        <v>290</v>
      </c>
      <c r="D89" s="119">
        <f>COUNTIF(H14:H23,"E")</f>
        <v>0</v>
      </c>
      <c r="E89" s="55"/>
      <c r="F89"/>
      <c r="G89"/>
      <c r="H89"/>
      <c r="I89"/>
      <c r="J89"/>
      <c r="K89"/>
    </row>
    <row r="90" spans="3:11">
      <c r="C90" s="54" t="s">
        <v>291</v>
      </c>
      <c r="D90" s="119">
        <f>COUNTIF(H14:H23,"FX")</f>
        <v>0</v>
      </c>
      <c r="E90" s="55"/>
      <c r="F90"/>
      <c r="G90"/>
      <c r="H90"/>
      <c r="I90"/>
      <c r="J90"/>
      <c r="K90"/>
    </row>
    <row r="91" spans="3:11">
      <c r="C91" s="54" t="s">
        <v>292</v>
      </c>
      <c r="D91" s="119">
        <f>COUNTIF(H14:H23,"N/A")</f>
        <v>0</v>
      </c>
      <c r="E91" s="55"/>
      <c r="F91"/>
      <c r="G91"/>
      <c r="H91"/>
      <c r="I91"/>
      <c r="J91"/>
      <c r="K91"/>
    </row>
    <row r="92" spans="3:11">
      <c r="C92"/>
      <c r="D92" s="120"/>
      <c r="E92"/>
      <c r="F92"/>
      <c r="G92"/>
      <c r="H92"/>
      <c r="I92"/>
      <c r="J92"/>
      <c r="K92"/>
    </row>
    <row r="93" spans="3:11">
      <c r="C93" s="3"/>
      <c r="D93" s="121"/>
      <c r="E93" t="s">
        <v>618</v>
      </c>
      <c r="F93"/>
      <c r="G93"/>
      <c r="H93"/>
      <c r="I93"/>
      <c r="J93"/>
      <c r="K93"/>
    </row>
    <row r="94" spans="3:11" ht="28">
      <c r="C94" s="96" t="s">
        <v>282</v>
      </c>
      <c r="D94" s="118">
        <f>COUNTA(G14:G23)</f>
        <v>0</v>
      </c>
      <c r="E94" s="181"/>
      <c r="F94" s="2"/>
      <c r="G94"/>
      <c r="H94"/>
      <c r="I94"/>
      <c r="J94"/>
      <c r="K94"/>
    </row>
    <row r="95" spans="3:11" ht="42">
      <c r="C95" s="99" t="s">
        <v>283</v>
      </c>
      <c r="D95" s="118">
        <f>COUNTIF(G14:G23,"N/A")</f>
        <v>0</v>
      </c>
      <c r="E95" s="181"/>
      <c r="F95" s="2"/>
      <c r="G95"/>
      <c r="H95"/>
      <c r="I95"/>
      <c r="J95"/>
      <c r="K95"/>
    </row>
    <row r="96" spans="3:11" ht="42">
      <c r="C96" s="99" t="s">
        <v>296</v>
      </c>
      <c r="D96" s="118">
        <f>SUM(D85:D90)</f>
        <v>0</v>
      </c>
      <c r="E96" s="181">
        <f>A23-D91</f>
        <v>10</v>
      </c>
      <c r="F96"/>
      <c r="G96"/>
      <c r="H96"/>
      <c r="I96"/>
      <c r="J96"/>
      <c r="K96"/>
    </row>
    <row r="97" spans="3:12" ht="42">
      <c r="C97" s="96" t="s">
        <v>284</v>
      </c>
      <c r="D97" s="118">
        <f>D96*D78</f>
        <v>0</v>
      </c>
      <c r="E97" s="181">
        <f>(E96-D91)*D78</f>
        <v>200</v>
      </c>
      <c r="F97"/>
      <c r="G97"/>
      <c r="H97"/>
      <c r="I97"/>
      <c r="J97"/>
      <c r="K97"/>
    </row>
    <row r="98" spans="3:12" ht="28">
      <c r="C98" s="180" t="s">
        <v>807</v>
      </c>
      <c r="D98" s="118">
        <f>D97+(D97/100)*D82*D89*100</f>
        <v>0</v>
      </c>
      <c r="E98" s="181"/>
      <c r="F98"/>
      <c r="G98"/>
      <c r="H98"/>
      <c r="I98"/>
      <c r="J98"/>
      <c r="K98"/>
    </row>
    <row r="99" spans="3:12" ht="42">
      <c r="C99" s="180" t="s">
        <v>806</v>
      </c>
      <c r="D99" s="116">
        <f>(D97/100)*(D89*D82*100)</f>
        <v>0</v>
      </c>
      <c r="E99" s="181"/>
      <c r="F99"/>
      <c r="G99"/>
      <c r="H99"/>
      <c r="I99"/>
      <c r="J99"/>
      <c r="K99"/>
    </row>
    <row r="100" spans="3:12" ht="42">
      <c r="C100" s="180" t="s">
        <v>808</v>
      </c>
      <c r="D100" s="116">
        <f>(D98/100)*(D90*D83*100)</f>
        <v>0</v>
      </c>
      <c r="E100" s="181"/>
      <c r="F100"/>
      <c r="G100"/>
      <c r="H100"/>
      <c r="I100"/>
      <c r="J100"/>
      <c r="K100"/>
    </row>
    <row r="101" spans="3:12">
      <c r="C101" s="100"/>
      <c r="D101"/>
      <c r="E101"/>
      <c r="F101"/>
      <c r="G101"/>
      <c r="H101"/>
      <c r="I101"/>
      <c r="J101"/>
      <c r="K101"/>
    </row>
    <row r="102" spans="3:12" ht="28">
      <c r="C102" s="96" t="s">
        <v>293</v>
      </c>
      <c r="D102" s="116">
        <f>D98+D100</f>
        <v>0</v>
      </c>
      <c r="E102" s="52"/>
      <c r="F102"/>
      <c r="G102"/>
      <c r="H102"/>
      <c r="I102"/>
      <c r="J102"/>
      <c r="K102"/>
    </row>
    <row r="103" spans="3:12" ht="42">
      <c r="C103" s="99" t="s">
        <v>294</v>
      </c>
      <c r="D103" s="116">
        <f>D102/E97*100</f>
        <v>0</v>
      </c>
      <c r="E103" s="52"/>
      <c r="F103"/>
      <c r="G103"/>
      <c r="H103"/>
      <c r="I103"/>
      <c r="J103"/>
      <c r="K103"/>
    </row>
    <row r="104" spans="3:12" ht="42">
      <c r="C104" s="96" t="s">
        <v>295</v>
      </c>
      <c r="D104" s="118">
        <f>D85</f>
        <v>0</v>
      </c>
      <c r="E104" s="52"/>
      <c r="F104"/>
      <c r="G104"/>
      <c r="H104"/>
      <c r="I104"/>
      <c r="J104"/>
      <c r="K104"/>
    </row>
    <row r="105" spans="3:12" ht="28">
      <c r="C105" s="99" t="s">
        <v>297</v>
      </c>
      <c r="D105" s="118">
        <f>D86+D87+D88</f>
        <v>0</v>
      </c>
      <c r="E105" s="52"/>
      <c r="F105"/>
      <c r="G105"/>
      <c r="H105"/>
      <c r="I105"/>
      <c r="J105"/>
      <c r="K105"/>
    </row>
    <row r="106" spans="3:12" ht="28">
      <c r="C106" s="99" t="s">
        <v>298</v>
      </c>
      <c r="D106" s="118">
        <f>D89</f>
        <v>0</v>
      </c>
      <c r="E106" s="52"/>
      <c r="F106"/>
      <c r="G106"/>
      <c r="H106"/>
      <c r="I106"/>
      <c r="J106"/>
      <c r="K106"/>
    </row>
    <row r="107" spans="3:12" ht="28">
      <c r="C107" s="99" t="s">
        <v>299</v>
      </c>
      <c r="D107" s="118">
        <f>D90</f>
        <v>0</v>
      </c>
      <c r="E107" s="52"/>
      <c r="F107"/>
      <c r="G107"/>
      <c r="H107"/>
      <c r="I107"/>
      <c r="J107"/>
      <c r="K107"/>
    </row>
    <row r="110" spans="3:12" ht="21">
      <c r="C110" s="59"/>
      <c r="D110" s="60" t="s">
        <v>276</v>
      </c>
      <c r="E110" s="133"/>
      <c r="F110" s="59"/>
      <c r="H110" s="47"/>
    </row>
    <row r="111" spans="3:12" ht="24">
      <c r="C111" s="59"/>
      <c r="D111" s="61" t="s">
        <v>300</v>
      </c>
      <c r="E111" s="134" t="str">
        <f>IF(D107&lt;classification!L3,classification!H2,classification!H3)</f>
        <v>vyhovel</v>
      </c>
      <c r="F111" s="59"/>
      <c r="J111" s="48"/>
    </row>
    <row r="112" spans="3:12" ht="24">
      <c r="C112" s="59"/>
      <c r="D112" s="61" t="s">
        <v>301</v>
      </c>
      <c r="E112" s="134" t="str">
        <f>IF(D106&lt;classification!N4,classification!H2,classification!H3)</f>
        <v>vyhovel</v>
      </c>
      <c r="F112" s="59"/>
      <c r="I112" s="48"/>
      <c r="L112" s="50"/>
    </row>
    <row r="113" spans="3:6" ht="18">
      <c r="C113" s="59"/>
      <c r="D113" s="59" t="s">
        <v>281</v>
      </c>
      <c r="E113" s="134" t="str">
        <f>IF(D103&lt;classification!J2,classification!H3,classification!H2)</f>
        <v>nevyhovel</v>
      </c>
      <c r="F113" s="59"/>
    </row>
    <row r="114" spans="3:6" ht="25">
      <c r="C114" s="59"/>
      <c r="D114" s="59" t="s">
        <v>278</v>
      </c>
      <c r="E114" s="135" t="str">
        <f>IF(AND(E111=classification!H2,E112=classification!H2,E113=classification!H2),classification!Q2,classification!Q3)</f>
        <v>Neudeliť certifikát</v>
      </c>
      <c r="F114" s="59"/>
    </row>
    <row r="115" spans="3:6" ht="17" thickBot="1"/>
    <row r="116" spans="3:6" ht="29" thickBot="1">
      <c r="C116" s="105" t="s">
        <v>13</v>
      </c>
      <c r="D116" s="106">
        <f>D94</f>
        <v>0</v>
      </c>
      <c r="E116" s="107" t="s">
        <v>8</v>
      </c>
      <c r="F116" s="108">
        <f>D102</f>
        <v>0</v>
      </c>
    </row>
    <row r="117" spans="3:6" ht="29" thickBot="1">
      <c r="C117" s="109" t="s">
        <v>14</v>
      </c>
      <c r="D117" s="110">
        <f>D95</f>
        <v>0</v>
      </c>
      <c r="E117" s="111" t="s">
        <v>6</v>
      </c>
      <c r="F117" s="112">
        <f t="shared" ref="F117:F121" si="0">D103</f>
        <v>0</v>
      </c>
    </row>
    <row r="118" spans="3:6" ht="29" thickBot="1">
      <c r="C118" s="109" t="s">
        <v>15</v>
      </c>
      <c r="D118" s="110">
        <f>D96</f>
        <v>0</v>
      </c>
      <c r="E118" s="111" t="s">
        <v>12</v>
      </c>
      <c r="F118" s="110">
        <f t="shared" si="0"/>
        <v>0</v>
      </c>
    </row>
    <row r="119" spans="3:6" ht="29" thickBot="1">
      <c r="C119" s="109" t="s">
        <v>7</v>
      </c>
      <c r="D119" s="110">
        <f>D97</f>
        <v>0</v>
      </c>
      <c r="E119" s="111" t="s">
        <v>9</v>
      </c>
      <c r="F119" s="110">
        <f t="shared" si="0"/>
        <v>0</v>
      </c>
    </row>
    <row r="120" spans="3:6" ht="43" thickBot="1">
      <c r="C120" s="109" t="s">
        <v>16</v>
      </c>
      <c r="D120" s="110">
        <f>D99</f>
        <v>0</v>
      </c>
      <c r="E120" s="111" t="s">
        <v>10</v>
      </c>
      <c r="F120" s="110">
        <f t="shared" si="0"/>
        <v>0</v>
      </c>
    </row>
    <row r="121" spans="3:6" ht="43" thickBot="1">
      <c r="C121" s="109" t="s">
        <v>17</v>
      </c>
      <c r="D121" s="112">
        <f>D97-D102</f>
        <v>0</v>
      </c>
      <c r="E121" s="111" t="s">
        <v>11</v>
      </c>
      <c r="F121" s="110">
        <f t="shared" si="0"/>
        <v>0</v>
      </c>
    </row>
  </sheetData>
  <sheetProtection algorithmName="SHA-512" hashValue="0dbhT+9DSqisW+L7XC6Ii9MGAOyxvMBqQs3fLZKM+arpy4aS8dwYTe/sEI7+wgPhbrNHIewhikDcRmtNhzJgng==" saltValue="H88F+Y/lCH81kzpq4PYrHA==" spinCount="100000" sheet="1" objects="1" scenarios="1"/>
  <mergeCells count="6">
    <mergeCell ref="B25:N25"/>
    <mergeCell ref="C2:C3"/>
    <mergeCell ref="E2:E3"/>
    <mergeCell ref="F2:F3"/>
    <mergeCell ref="B75:N75"/>
    <mergeCell ref="B12:F12"/>
  </mergeCells>
  <conditionalFormatting sqref="E114">
    <cfRule type="containsText" dxfId="44" priority="46" operator="containsText" text="Neudeliť">
      <formula>NOT(ISERROR(SEARCH("Neudeliť",E114)))</formula>
    </cfRule>
    <cfRule type="containsText" dxfId="43" priority="47" operator="containsText" text="Udeliť">
      <formula>NOT(ISERROR(SEARCH("Udeliť",E114)))</formula>
    </cfRule>
  </conditionalFormatting>
  <conditionalFormatting sqref="H14:H23">
    <cfRule type="containsText" dxfId="42" priority="26" operator="containsText" text="FX">
      <formula>NOT(ISERROR(SEARCH("FX",H14)))</formula>
    </cfRule>
    <cfRule type="containsText" dxfId="41" priority="27" operator="containsText" text="E">
      <formula>NOT(ISERROR(SEARCH("E",H14)))</formula>
    </cfRule>
    <cfRule type="containsText" dxfId="40" priority="28" operator="containsText" text="D">
      <formula>NOT(ISERROR(SEARCH("D",H14)))</formula>
    </cfRule>
    <cfRule type="containsText" dxfId="39" priority="29" operator="containsText" text="C">
      <formula>NOT(ISERROR(SEARCH("C",H14)))</formula>
    </cfRule>
    <cfRule type="containsText" dxfId="38" priority="30" operator="containsText" text="B">
      <formula>NOT(ISERROR(SEARCH("B",H14)))</formula>
    </cfRule>
    <cfRule type="containsText" dxfId="37" priority="31" operator="containsText" text="A">
      <formula>NOT(ISERROR(SEARCH("A",H14)))</formula>
    </cfRule>
  </conditionalFormatting>
  <conditionalFormatting sqref="G14:G23">
    <cfRule type="containsText" dxfId="36" priority="20" operator="containsText" text="FX">
      <formula>NOT(ISERROR(SEARCH("FX",G14)))</formula>
    </cfRule>
    <cfRule type="containsText" dxfId="35" priority="21" operator="containsText" text="E">
      <formula>NOT(ISERROR(SEARCH("E",G14)))</formula>
    </cfRule>
    <cfRule type="containsText" dxfId="34" priority="22" operator="containsText" text="D">
      <formula>NOT(ISERROR(SEARCH("D",G14)))</formula>
    </cfRule>
    <cfRule type="containsText" dxfId="33" priority="23" operator="containsText" text="C">
      <formula>NOT(ISERROR(SEARCH("C",G14)))</formula>
    </cfRule>
    <cfRule type="containsText" dxfId="32" priority="24" operator="containsText" text="B">
      <formula>NOT(ISERROR(SEARCH("B",G14)))</formula>
    </cfRule>
    <cfRule type="containsText" dxfId="31" priority="25" operator="containsText" text="A">
      <formula>NOT(ISERROR(SEARCH("A",G14)))</formula>
    </cfRule>
    <cfRule type="containsBlanks" dxfId="30" priority="32">
      <formula>LEN(TRIM(G14))=0</formula>
    </cfRule>
  </conditionalFormatting>
  <conditionalFormatting sqref="H14:H23">
    <cfRule type="containsText" dxfId="29" priority="19" operator="containsText" text="N">
      <formula>NOT(ISERROR(SEARCH("N",H14)))</formula>
    </cfRule>
  </conditionalFormatting>
  <conditionalFormatting sqref="G14:G23">
    <cfRule type="containsText" dxfId="28" priority="18" operator="containsText" text="N">
      <formula>NOT(ISERROR(SEARCH("N",G14)))</formula>
    </cfRule>
  </conditionalFormatting>
  <conditionalFormatting sqref="H14">
    <cfRule type="containsText" dxfId="27" priority="11" operator="containsText" text="FX">
      <formula>NOT(ISERROR(SEARCH("FX",H14)))</formula>
    </cfRule>
    <cfRule type="containsText" dxfId="26" priority="12" operator="containsText" text="E">
      <formula>NOT(ISERROR(SEARCH("E",H14)))</formula>
    </cfRule>
    <cfRule type="containsText" dxfId="25" priority="13" operator="containsText" text="D">
      <formula>NOT(ISERROR(SEARCH("D",H14)))</formula>
    </cfRule>
    <cfRule type="containsText" dxfId="24" priority="14" operator="containsText" text="C">
      <formula>NOT(ISERROR(SEARCH("C",H14)))</formula>
    </cfRule>
    <cfRule type="containsText" dxfId="23" priority="15" operator="containsText" text="B">
      <formula>NOT(ISERROR(SEARCH("B",H14)))</formula>
    </cfRule>
    <cfRule type="containsText" dxfId="22" priority="16" operator="containsText" text="A">
      <formula>NOT(ISERROR(SEARCH("A",H14)))</formula>
    </cfRule>
  </conditionalFormatting>
  <conditionalFormatting sqref="G14">
    <cfRule type="containsText" dxfId="21" priority="5" operator="containsText" text="FX">
      <formula>NOT(ISERROR(SEARCH("FX",G14)))</formula>
    </cfRule>
    <cfRule type="containsText" dxfId="20" priority="6" operator="containsText" text="E">
      <formula>NOT(ISERROR(SEARCH("E",G14)))</formula>
    </cfRule>
    <cfRule type="containsText" dxfId="19" priority="7" operator="containsText" text="D">
      <formula>NOT(ISERROR(SEARCH("D",G14)))</formula>
    </cfRule>
    <cfRule type="containsText" dxfId="18" priority="8" operator="containsText" text="C">
      <formula>NOT(ISERROR(SEARCH("C",G14)))</formula>
    </cfRule>
    <cfRule type="containsText" dxfId="17" priority="9" operator="containsText" text="B">
      <formula>NOT(ISERROR(SEARCH("B",G14)))</formula>
    </cfRule>
    <cfRule type="containsText" dxfId="16" priority="10" operator="containsText" text="A">
      <formula>NOT(ISERROR(SEARCH("A",G14)))</formula>
    </cfRule>
    <cfRule type="containsBlanks" dxfId="15" priority="17">
      <formula>LEN(TRIM(G14))=0</formula>
    </cfRule>
  </conditionalFormatting>
  <conditionalFormatting sqref="H14">
    <cfRule type="containsText" dxfId="14" priority="4" operator="containsText" text="N">
      <formula>NOT(ISERROR(SEARCH("N",H14)))</formula>
    </cfRule>
  </conditionalFormatting>
  <conditionalFormatting sqref="G14">
    <cfRule type="containsText" dxfId="13" priority="3" operator="containsText" text="N">
      <formula>NOT(ISERROR(SEARCH("N",G14)))</formula>
    </cfRule>
  </conditionalFormatting>
  <conditionalFormatting sqref="E64">
    <cfRule type="containsText" dxfId="12" priority="1" operator="containsText" text="Neudeliť">
      <formula>NOT(ISERROR(SEARCH("Neudeliť",E64)))</formula>
    </cfRule>
    <cfRule type="containsText" dxfId="11" priority="2" operator="containsText" text="Udeliť">
      <formula>NOT(ISERROR(SEARCH("Udeliť",E64)))</formula>
    </cfRule>
  </conditionalFormatting>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classification!$A$2:$A$9</xm:f>
          </x14:formula1>
          <xm:sqref>G14:H23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2"/>
  <sheetViews>
    <sheetView workbookViewId="0">
      <selection activeCell="A10" sqref="A10"/>
    </sheetView>
  </sheetViews>
  <sheetFormatPr baseColWidth="10" defaultColWidth="11" defaultRowHeight="16"/>
  <sheetData>
    <row r="1" spans="1:38">
      <c r="A1" t="s">
        <v>82</v>
      </c>
      <c r="C1" t="s">
        <v>247</v>
      </c>
      <c r="F1" t="s">
        <v>251</v>
      </c>
      <c r="H1" t="s">
        <v>274</v>
      </c>
      <c r="J1" t="s">
        <v>273</v>
      </c>
      <c r="L1" t="s">
        <v>275</v>
      </c>
      <c r="N1" t="s">
        <v>277</v>
      </c>
      <c r="Q1" t="s">
        <v>278</v>
      </c>
      <c r="T1" t="s">
        <v>303</v>
      </c>
      <c r="V1" t="s">
        <v>622</v>
      </c>
      <c r="AA1" t="s">
        <v>630</v>
      </c>
      <c r="AC1" t="s">
        <v>642</v>
      </c>
    </row>
    <row r="2" spans="1:38">
      <c r="C2" s="15" t="s">
        <v>245</v>
      </c>
      <c r="F2">
        <v>0</v>
      </c>
      <c r="H2" t="s">
        <v>271</v>
      </c>
      <c r="J2">
        <v>80</v>
      </c>
      <c r="L2">
        <v>0</v>
      </c>
      <c r="N2">
        <v>0</v>
      </c>
      <c r="Q2" t="s">
        <v>279</v>
      </c>
      <c r="T2" t="s">
        <v>22</v>
      </c>
      <c r="V2" s="122" t="s">
        <v>663</v>
      </c>
      <c r="AC2" t="s">
        <v>641</v>
      </c>
      <c r="AD2">
        <v>390</v>
      </c>
    </row>
    <row r="3" spans="1:38">
      <c r="A3" t="s">
        <v>0</v>
      </c>
      <c r="C3" s="16" t="s">
        <v>246</v>
      </c>
      <c r="F3">
        <v>1</v>
      </c>
      <c r="H3" t="s">
        <v>272</v>
      </c>
      <c r="L3">
        <v>1</v>
      </c>
      <c r="N3">
        <v>1</v>
      </c>
      <c r="Q3" t="s">
        <v>280</v>
      </c>
      <c r="T3" t="s">
        <v>21</v>
      </c>
      <c r="V3" s="122" t="s">
        <v>664</v>
      </c>
      <c r="AC3" t="s">
        <v>643</v>
      </c>
      <c r="AD3">
        <v>210</v>
      </c>
    </row>
    <row r="4" spans="1:38">
      <c r="A4" t="s">
        <v>1</v>
      </c>
      <c r="F4">
        <v>2</v>
      </c>
      <c r="N4">
        <v>2</v>
      </c>
      <c r="T4" t="s">
        <v>20</v>
      </c>
      <c r="V4" s="122" t="s">
        <v>665</v>
      </c>
      <c r="AC4" t="s">
        <v>644</v>
      </c>
      <c r="AD4">
        <v>100</v>
      </c>
    </row>
    <row r="5" spans="1:38">
      <c r="A5" t="s">
        <v>2</v>
      </c>
      <c r="F5">
        <v>3</v>
      </c>
      <c r="T5" t="s">
        <v>19</v>
      </c>
      <c r="V5" s="122" t="s">
        <v>623</v>
      </c>
      <c r="AC5" t="s">
        <v>645</v>
      </c>
      <c r="AD5">
        <v>70</v>
      </c>
    </row>
    <row r="6" spans="1:38">
      <c r="A6" t="s">
        <v>3</v>
      </c>
      <c r="F6">
        <v>4</v>
      </c>
      <c r="T6" t="s">
        <v>18</v>
      </c>
      <c r="V6" s="122" t="s">
        <v>624</v>
      </c>
      <c r="AC6" t="s">
        <v>646</v>
      </c>
      <c r="AD6">
        <v>50</v>
      </c>
      <c r="AG6" s="191" t="s">
        <v>260</v>
      </c>
      <c r="AH6" s="192"/>
      <c r="AI6" s="192"/>
      <c r="AJ6" s="192"/>
      <c r="AK6" s="192"/>
      <c r="AL6" s="193"/>
    </row>
    <row r="7" spans="1:38">
      <c r="A7" t="s">
        <v>4</v>
      </c>
      <c r="F7">
        <v>5</v>
      </c>
      <c r="V7" s="122" t="s">
        <v>625</v>
      </c>
      <c r="AC7" t="s">
        <v>647</v>
      </c>
      <c r="AD7">
        <v>120</v>
      </c>
      <c r="AG7" s="28"/>
      <c r="AH7" s="29" t="s">
        <v>18</v>
      </c>
      <c r="AI7" s="29" t="s">
        <v>19</v>
      </c>
      <c r="AJ7" s="29" t="s">
        <v>20</v>
      </c>
      <c r="AK7" s="29" t="s">
        <v>21</v>
      </c>
      <c r="AL7" s="29" t="s">
        <v>22</v>
      </c>
    </row>
    <row r="8" spans="1:38">
      <c r="A8" t="s">
        <v>5</v>
      </c>
      <c r="F8">
        <v>6</v>
      </c>
      <c r="V8" s="122" t="s">
        <v>626</v>
      </c>
      <c r="AC8" t="s">
        <v>648</v>
      </c>
      <c r="AD8">
        <v>110</v>
      </c>
      <c r="AG8" s="32" t="s">
        <v>60</v>
      </c>
      <c r="AH8" s="33">
        <v>390</v>
      </c>
      <c r="AI8" s="33">
        <v>210</v>
      </c>
      <c r="AJ8" s="33">
        <v>100</v>
      </c>
      <c r="AK8" s="33">
        <v>70</v>
      </c>
      <c r="AL8" s="33">
        <v>50</v>
      </c>
    </row>
    <row r="9" spans="1:38">
      <c r="A9" t="s">
        <v>809</v>
      </c>
      <c r="F9">
        <v>7</v>
      </c>
      <c r="V9" s="122"/>
      <c r="AC9" t="s">
        <v>649</v>
      </c>
      <c r="AD9">
        <v>80</v>
      </c>
      <c r="AG9" s="32" t="s">
        <v>257</v>
      </c>
      <c r="AH9" s="33">
        <v>120</v>
      </c>
      <c r="AI9" s="33">
        <v>110</v>
      </c>
      <c r="AJ9" s="33">
        <v>80</v>
      </c>
      <c r="AK9" s="33" t="s">
        <v>27</v>
      </c>
      <c r="AL9" s="33" t="s">
        <v>27</v>
      </c>
    </row>
    <row r="10" spans="1:38">
      <c r="F10">
        <v>8</v>
      </c>
      <c r="V10" s="122"/>
      <c r="AC10" t="s">
        <v>650</v>
      </c>
      <c r="AD10">
        <v>90</v>
      </c>
      <c r="AG10" s="32" t="s">
        <v>258</v>
      </c>
      <c r="AH10" s="33">
        <v>90</v>
      </c>
      <c r="AI10" s="33">
        <v>80</v>
      </c>
      <c r="AJ10" s="33">
        <v>70</v>
      </c>
      <c r="AK10" s="33" t="s">
        <v>27</v>
      </c>
      <c r="AL10" s="33" t="s">
        <v>27</v>
      </c>
    </row>
    <row r="11" spans="1:38">
      <c r="F11">
        <v>9</v>
      </c>
      <c r="V11" s="122"/>
      <c r="AC11" t="s">
        <v>651</v>
      </c>
      <c r="AD11">
        <v>80</v>
      </c>
      <c r="AG11" s="32" t="s">
        <v>259</v>
      </c>
      <c r="AH11" s="33" t="s">
        <v>27</v>
      </c>
      <c r="AI11" s="33" t="s">
        <v>27</v>
      </c>
      <c r="AJ11" s="33">
        <v>50</v>
      </c>
      <c r="AK11" s="33">
        <v>30</v>
      </c>
      <c r="AL11" s="33" t="s">
        <v>27</v>
      </c>
    </row>
    <row r="12" spans="1:38">
      <c r="F12">
        <v>10</v>
      </c>
      <c r="V12" s="122"/>
      <c r="AC12" t="s">
        <v>652</v>
      </c>
      <c r="AD12">
        <v>70</v>
      </c>
    </row>
    <row r="13" spans="1:38">
      <c r="F13">
        <v>11</v>
      </c>
      <c r="V13" s="122"/>
      <c r="AC13" t="s">
        <v>653</v>
      </c>
      <c r="AD13">
        <v>50</v>
      </c>
    </row>
    <row r="14" spans="1:38">
      <c r="F14">
        <v>12</v>
      </c>
      <c r="V14" s="122"/>
      <c r="AC14" t="s">
        <v>654</v>
      </c>
      <c r="AD14">
        <v>30</v>
      </c>
    </row>
    <row r="15" spans="1:38">
      <c r="F15">
        <v>13</v>
      </c>
      <c r="V15" s="122"/>
    </row>
    <row r="16" spans="1:38">
      <c r="F16">
        <v>14</v>
      </c>
      <c r="V16" s="122"/>
    </row>
    <row r="17" spans="6:6">
      <c r="F17">
        <v>15</v>
      </c>
    </row>
    <row r="18" spans="6:6">
      <c r="F18">
        <v>16</v>
      </c>
    </row>
    <row r="19" spans="6:6">
      <c r="F19">
        <v>17</v>
      </c>
    </row>
    <row r="20" spans="6:6">
      <c r="F20">
        <v>18</v>
      </c>
    </row>
    <row r="21" spans="6:6">
      <c r="F21">
        <v>19</v>
      </c>
    </row>
    <row r="22" spans="6:6">
      <c r="F22">
        <v>20</v>
      </c>
    </row>
  </sheetData>
  <mergeCells count="1">
    <mergeCell ref="AG6:AL6"/>
  </mergeCells>
  <conditionalFormatting sqref="C4">
    <cfRule type="cellIs" dxfId="10" priority="11" operator="equal">
      <formula>$C$3</formula>
    </cfRule>
    <cfRule type="colorScale" priority="12">
      <colorScale>
        <cfvo type="formula" val="$C$2"/>
        <cfvo type="formula" val="$C$3"/>
        <color rgb="FFFF0000"/>
        <color rgb="FFFFEF9C"/>
      </colorScale>
    </cfRule>
    <cfRule type="colorScale" priority="14">
      <colorScale>
        <cfvo type="formula" val="$C$3"/>
        <cfvo type="formula" val="$C$2"/>
        <color rgb="FFFF0000"/>
        <color rgb="FF00FF00"/>
      </colorScale>
    </cfRule>
  </conditionalFormatting>
  <conditionalFormatting sqref="C97">
    <cfRule type="cellIs" dxfId="9" priority="8" operator="equal">
      <formula>$H$2</formula>
    </cfRule>
    <cfRule type="cellIs" dxfId="8" priority="9" operator="equal">
      <formula>$H$3</formula>
    </cfRule>
    <cfRule type="cellIs" dxfId="7" priority="10" operator="equal">
      <formula>$H$2</formula>
    </cfRule>
  </conditionalFormatting>
  <conditionalFormatting sqref="F108">
    <cfRule type="cellIs" dxfId="6" priority="7" operator="equal">
      <formula>$Q$2</formula>
    </cfRule>
  </conditionalFormatting>
  <conditionalFormatting sqref="I134">
    <cfRule type="cellIs" dxfId="5" priority="3" operator="equal">
      <formula>$A$2</formula>
    </cfRule>
    <cfRule type="cellIs" dxfId="4" priority="4" operator="equal">
      <formula>$A$2</formula>
    </cfRule>
    <cfRule type="cellIs" dxfId="3" priority="5" operator="greaterThan">
      <formula>$A$2</formula>
    </cfRule>
    <cfRule type="cellIs" dxfId="2" priority="6" operator="equal">
      <formula>$A$2</formula>
    </cfRule>
  </conditionalFormatting>
  <conditionalFormatting sqref="F3">
    <cfRule type="cellIs" dxfId="1" priority="2" operator="equal">
      <formula>$H$2</formula>
    </cfRule>
  </conditionalFormatting>
  <conditionalFormatting sqref="C143">
    <cfRule type="cellIs" dxfId="0" priority="1" operator="equal">
      <formula>$C$3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Formálne údaje</vt:lpstr>
      <vt:lpstr>Fakultatívne požiadavky</vt:lpstr>
      <vt:lpstr>Hotel</vt:lpstr>
      <vt:lpstr>Pension</vt:lpstr>
      <vt:lpstr>classification</vt:lpstr>
      <vt:lpstr>Hotel!_Toc453927365</vt:lpstr>
      <vt:lpstr>Hotel!_Toc453927372</vt:lpstr>
      <vt:lpstr>Hotel!_Toc453927379</vt:lpstr>
      <vt:lpstr>Hotel!_Toc453927398</vt:lpstr>
      <vt:lpstr>Hotel!_Toc453927406</vt:lpstr>
      <vt:lpstr>Hotel!_Toc453927422</vt:lpstr>
      <vt:lpstr>Hotel!_Toc453927430</vt:lpstr>
      <vt:lpstr>Hotel!_Toc453927459</vt:lpstr>
      <vt:lpstr>Hotel!_Toc453927460</vt:lpstr>
      <vt:lpstr>klasifikaciazariadenia</vt:lpstr>
    </vt:vector>
  </TitlesOfParts>
  <Manager/>
  <Company>HACCP Consulting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Audit checklist IHS International Hotel Standard</dc:title>
  <dc:subject/>
  <dc:creator>Ing. Peter Zajác, PhD., Ing. Jozef Čapla, PhD.</dc:creator>
  <cp:keywords/>
  <dc:description>www.haccp.sk 
All rights reserved (c) 2018 HACCP Consulting
Všetky práva vyhradené (c) 2018 HACCP Consulting</dc:description>
  <cp:lastModifiedBy>Microsoft Office User</cp:lastModifiedBy>
  <dcterms:created xsi:type="dcterms:W3CDTF">2015-04-06T15:31:09Z</dcterms:created>
  <dcterms:modified xsi:type="dcterms:W3CDTF">2018-02-04T16:59:39Z</dcterms:modified>
  <cp:category/>
</cp:coreProperties>
</file>